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Kvist\Desktop\"/>
    </mc:Choice>
  </mc:AlternateContent>
  <xr:revisionPtr revIDLastSave="0" documentId="13_ncr:1_{AF4303F1-37C5-43AC-B9F0-F555DBCAC8AD}" xr6:coauthVersionLast="47" xr6:coauthVersionMax="47" xr10:uidLastSave="{00000000-0000-0000-0000-000000000000}"/>
  <bookViews>
    <workbookView showSheetTabs="0" xWindow="-120" yWindow="-120" windowWidth="29040" windowHeight="15720" tabRatio="487" xr2:uid="{00000000-000D-0000-FFFF-FFFF00000000}"/>
  </bookViews>
  <sheets>
    <sheet name="Budgetteret" sheetId="1" r:id="rId1"/>
    <sheet name="Faktisk" sheetId="4" r:id="rId2"/>
    <sheet name="Difference" sheetId="5" r:id="rId3"/>
    <sheet name="Hjælp" sheetId="6" r:id="rId4"/>
  </sheets>
  <definedNames>
    <definedName name="Måneder">Budgetteret!$S$20:$S$31</definedName>
    <definedName name="_xlnm.Print_Area" localSheetId="0">Budgetteret!$B$8:$P$85</definedName>
    <definedName name="_xlnm.Print_Area" localSheetId="2">Difference!$B$8:$P$79</definedName>
    <definedName name="_xlnm.Print_Area" localSheetId="1">Faktisk!$B$8:$P$85</definedName>
    <definedName name="_xlnm.Print_Area" localSheetId="3">Hjælp!$B$1:$Z$94</definedName>
    <definedName name="_xlnm.Print_Titles" localSheetId="0">Budgetteret!$B:$D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8" i="1" l="1"/>
  <c r="D87" i="1"/>
  <c r="E84" i="1"/>
  <c r="P18" i="1"/>
  <c r="D10" i="1" l="1"/>
  <c r="D11" i="1"/>
  <c r="D12" i="1"/>
  <c r="D13" i="1"/>
  <c r="D14" i="1"/>
  <c r="D15" i="1"/>
  <c r="D16" i="1"/>
  <c r="D17" i="1"/>
  <c r="E18" i="1"/>
  <c r="F18" i="1"/>
  <c r="G18" i="1"/>
  <c r="H18" i="1"/>
  <c r="I18" i="1"/>
  <c r="J18" i="1"/>
  <c r="K18" i="1"/>
  <c r="L18" i="1"/>
  <c r="M18" i="1"/>
  <c r="N18" i="1"/>
  <c r="O18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E79" i="1"/>
  <c r="F79" i="1"/>
  <c r="G79" i="1"/>
  <c r="H79" i="1"/>
  <c r="I79" i="1"/>
  <c r="J79" i="1"/>
  <c r="K79" i="1"/>
  <c r="L79" i="1"/>
  <c r="M79" i="1"/>
  <c r="N79" i="1"/>
  <c r="O79" i="1"/>
  <c r="P79" i="1"/>
  <c r="D84" i="1"/>
  <c r="H3" i="5"/>
  <c r="H3" i="4"/>
  <c r="N82" i="1" l="1"/>
  <c r="F82" i="1"/>
  <c r="K82" i="1"/>
  <c r="M82" i="1"/>
  <c r="E82" i="1"/>
  <c r="E85" i="1" s="1"/>
  <c r="F84" i="1" s="1"/>
  <c r="L82" i="1"/>
  <c r="J82" i="1"/>
  <c r="D79" i="1"/>
  <c r="I82" i="1"/>
  <c r="P82" i="1"/>
  <c r="H82" i="1"/>
  <c r="O82" i="1"/>
  <c r="G82" i="1"/>
  <c r="D18" i="1"/>
  <c r="P1" i="6"/>
  <c r="P1" i="5"/>
  <c r="P1" i="4"/>
  <c r="F85" i="1" l="1"/>
  <c r="G84" i="1" s="1"/>
  <c r="G85" i="1" s="1"/>
  <c r="H84" i="1" s="1"/>
  <c r="H85" i="1" s="1"/>
  <c r="I84" i="1" s="1"/>
  <c r="I85" i="1" s="1"/>
  <c r="J84" i="1" s="1"/>
  <c r="J85" i="1" s="1"/>
  <c r="K84" i="1" s="1"/>
  <c r="K85" i="1" s="1"/>
  <c r="L84" i="1" s="1"/>
  <c r="L85" i="1" s="1"/>
  <c r="M84" i="1" s="1"/>
  <c r="M85" i="1" s="1"/>
  <c r="N84" i="1" s="1"/>
  <c r="N85" i="1" s="1"/>
  <c r="O84" i="1" s="1"/>
  <c r="O85" i="1" s="1"/>
  <c r="P84" i="1" s="1"/>
  <c r="P85" i="1" s="1"/>
  <c r="D85" i="1" s="1"/>
  <c r="D82" i="1"/>
  <c r="P78" i="6"/>
  <c r="O78" i="6"/>
  <c r="N78" i="6"/>
  <c r="M78" i="6"/>
  <c r="L78" i="6"/>
  <c r="K78" i="6"/>
  <c r="J78" i="6"/>
  <c r="I78" i="6"/>
  <c r="H78" i="6"/>
  <c r="G78" i="6"/>
  <c r="F78" i="6"/>
  <c r="E78" i="6"/>
  <c r="P77" i="6"/>
  <c r="O77" i="6"/>
  <c r="N77" i="6"/>
  <c r="M77" i="6"/>
  <c r="L77" i="6"/>
  <c r="K77" i="6"/>
  <c r="J77" i="6"/>
  <c r="I77" i="6"/>
  <c r="H77" i="6"/>
  <c r="G77" i="6"/>
  <c r="F77" i="6"/>
  <c r="E77" i="6"/>
  <c r="P76" i="6"/>
  <c r="O76" i="6"/>
  <c r="N76" i="6"/>
  <c r="M76" i="6"/>
  <c r="L76" i="6"/>
  <c r="K76" i="6"/>
  <c r="J76" i="6"/>
  <c r="I76" i="6"/>
  <c r="H76" i="6"/>
  <c r="G76" i="6"/>
  <c r="F76" i="6"/>
  <c r="E76" i="6"/>
  <c r="P75" i="6"/>
  <c r="O75" i="6"/>
  <c r="N75" i="6"/>
  <c r="M75" i="6"/>
  <c r="L75" i="6"/>
  <c r="K75" i="6"/>
  <c r="J75" i="6"/>
  <c r="I75" i="6"/>
  <c r="H75" i="6"/>
  <c r="G75" i="6"/>
  <c r="F75" i="6"/>
  <c r="E75" i="6"/>
  <c r="P74" i="6"/>
  <c r="O74" i="6"/>
  <c r="N74" i="6"/>
  <c r="M74" i="6"/>
  <c r="L74" i="6"/>
  <c r="K74" i="6"/>
  <c r="J74" i="6"/>
  <c r="I74" i="6"/>
  <c r="H74" i="6"/>
  <c r="G74" i="6"/>
  <c r="F74" i="6"/>
  <c r="E74" i="6"/>
  <c r="P73" i="6"/>
  <c r="O73" i="6"/>
  <c r="N73" i="6"/>
  <c r="M73" i="6"/>
  <c r="L73" i="6"/>
  <c r="K73" i="6"/>
  <c r="J73" i="6"/>
  <c r="I73" i="6"/>
  <c r="H73" i="6"/>
  <c r="G73" i="6"/>
  <c r="F73" i="6"/>
  <c r="E73" i="6"/>
  <c r="P72" i="6"/>
  <c r="O72" i="6"/>
  <c r="N72" i="6"/>
  <c r="M72" i="6"/>
  <c r="L72" i="6"/>
  <c r="K72" i="6"/>
  <c r="J72" i="6"/>
  <c r="I72" i="6"/>
  <c r="H72" i="6"/>
  <c r="G72" i="6"/>
  <c r="F72" i="6"/>
  <c r="E72" i="6"/>
  <c r="P71" i="6"/>
  <c r="O71" i="6"/>
  <c r="N71" i="6"/>
  <c r="M71" i="6"/>
  <c r="L71" i="6"/>
  <c r="K71" i="6"/>
  <c r="J71" i="6"/>
  <c r="I71" i="6"/>
  <c r="H71" i="6"/>
  <c r="G71" i="6"/>
  <c r="F71" i="6"/>
  <c r="E71" i="6"/>
  <c r="P70" i="6"/>
  <c r="O70" i="6"/>
  <c r="N70" i="6"/>
  <c r="M70" i="6"/>
  <c r="L70" i="6"/>
  <c r="K70" i="6"/>
  <c r="J70" i="6"/>
  <c r="I70" i="6"/>
  <c r="H70" i="6"/>
  <c r="G70" i="6"/>
  <c r="F70" i="6"/>
  <c r="E70" i="6"/>
  <c r="P69" i="6"/>
  <c r="O69" i="6"/>
  <c r="N69" i="6"/>
  <c r="M69" i="6"/>
  <c r="L69" i="6"/>
  <c r="K69" i="6"/>
  <c r="J69" i="6"/>
  <c r="I69" i="6"/>
  <c r="H69" i="6"/>
  <c r="G69" i="6"/>
  <c r="F69" i="6"/>
  <c r="E69" i="6"/>
  <c r="P68" i="6"/>
  <c r="O68" i="6"/>
  <c r="N68" i="6"/>
  <c r="M68" i="6"/>
  <c r="L68" i="6"/>
  <c r="K68" i="6"/>
  <c r="J68" i="6"/>
  <c r="I68" i="6"/>
  <c r="H68" i="6"/>
  <c r="G68" i="6"/>
  <c r="F68" i="6"/>
  <c r="E68" i="6"/>
  <c r="P67" i="6"/>
  <c r="O67" i="6"/>
  <c r="N67" i="6"/>
  <c r="M67" i="6"/>
  <c r="L67" i="6"/>
  <c r="K67" i="6"/>
  <c r="J67" i="6"/>
  <c r="I67" i="6"/>
  <c r="H67" i="6"/>
  <c r="G67" i="6"/>
  <c r="F67" i="6"/>
  <c r="E67" i="6"/>
  <c r="P66" i="6"/>
  <c r="O66" i="6"/>
  <c r="N66" i="6"/>
  <c r="M66" i="6"/>
  <c r="L66" i="6"/>
  <c r="K66" i="6"/>
  <c r="J66" i="6"/>
  <c r="I66" i="6"/>
  <c r="H66" i="6"/>
  <c r="G66" i="6"/>
  <c r="F66" i="6"/>
  <c r="E66" i="6"/>
  <c r="P65" i="6"/>
  <c r="O65" i="6"/>
  <c r="N65" i="6"/>
  <c r="M65" i="6"/>
  <c r="L65" i="6"/>
  <c r="K65" i="6"/>
  <c r="J65" i="6"/>
  <c r="I65" i="6"/>
  <c r="H65" i="6"/>
  <c r="G65" i="6"/>
  <c r="F65" i="6"/>
  <c r="E65" i="6"/>
  <c r="P64" i="6"/>
  <c r="O64" i="6"/>
  <c r="N64" i="6"/>
  <c r="M64" i="6"/>
  <c r="L64" i="6"/>
  <c r="K64" i="6"/>
  <c r="J64" i="6"/>
  <c r="I64" i="6"/>
  <c r="H64" i="6"/>
  <c r="G64" i="6"/>
  <c r="F64" i="6"/>
  <c r="E64" i="6"/>
  <c r="P63" i="6"/>
  <c r="O63" i="6"/>
  <c r="N63" i="6"/>
  <c r="M63" i="6"/>
  <c r="L63" i="6"/>
  <c r="K63" i="6"/>
  <c r="J63" i="6"/>
  <c r="I63" i="6"/>
  <c r="H63" i="6"/>
  <c r="G63" i="6"/>
  <c r="F63" i="6"/>
  <c r="E63" i="6"/>
  <c r="P62" i="6"/>
  <c r="O62" i="6"/>
  <c r="N62" i="6"/>
  <c r="M62" i="6"/>
  <c r="L62" i="6"/>
  <c r="K62" i="6"/>
  <c r="J62" i="6"/>
  <c r="I62" i="6"/>
  <c r="H62" i="6"/>
  <c r="G62" i="6"/>
  <c r="F62" i="6"/>
  <c r="E62" i="6"/>
  <c r="P61" i="6"/>
  <c r="O61" i="6"/>
  <c r="N61" i="6"/>
  <c r="M61" i="6"/>
  <c r="L61" i="6"/>
  <c r="K61" i="6"/>
  <c r="J61" i="6"/>
  <c r="I61" i="6"/>
  <c r="H61" i="6"/>
  <c r="G61" i="6"/>
  <c r="F61" i="6"/>
  <c r="E61" i="6"/>
  <c r="P60" i="6"/>
  <c r="O60" i="6"/>
  <c r="N60" i="6"/>
  <c r="M60" i="6"/>
  <c r="L60" i="6"/>
  <c r="K60" i="6"/>
  <c r="J60" i="6"/>
  <c r="I60" i="6"/>
  <c r="H60" i="6"/>
  <c r="G60" i="6"/>
  <c r="F60" i="6"/>
  <c r="E60" i="6"/>
  <c r="P59" i="6"/>
  <c r="O59" i="6"/>
  <c r="N59" i="6"/>
  <c r="M59" i="6"/>
  <c r="L59" i="6"/>
  <c r="K59" i="6"/>
  <c r="J59" i="6"/>
  <c r="I59" i="6"/>
  <c r="H59" i="6"/>
  <c r="G59" i="6"/>
  <c r="F59" i="6"/>
  <c r="E59" i="6"/>
  <c r="P58" i="6"/>
  <c r="O58" i="6"/>
  <c r="N58" i="6"/>
  <c r="M58" i="6"/>
  <c r="L58" i="6"/>
  <c r="K58" i="6"/>
  <c r="J58" i="6"/>
  <c r="I58" i="6"/>
  <c r="H58" i="6"/>
  <c r="G58" i="6"/>
  <c r="F58" i="6"/>
  <c r="E58" i="6"/>
  <c r="P57" i="6"/>
  <c r="O57" i="6"/>
  <c r="N57" i="6"/>
  <c r="M57" i="6"/>
  <c r="L57" i="6"/>
  <c r="K57" i="6"/>
  <c r="J57" i="6"/>
  <c r="I57" i="6"/>
  <c r="H57" i="6"/>
  <c r="G57" i="6"/>
  <c r="F57" i="6"/>
  <c r="E57" i="6"/>
  <c r="P56" i="6"/>
  <c r="O56" i="6"/>
  <c r="N56" i="6"/>
  <c r="M56" i="6"/>
  <c r="L56" i="6"/>
  <c r="K56" i="6"/>
  <c r="J56" i="6"/>
  <c r="I56" i="6"/>
  <c r="H56" i="6"/>
  <c r="G56" i="6"/>
  <c r="F56" i="6"/>
  <c r="E56" i="6"/>
  <c r="P55" i="6"/>
  <c r="O55" i="6"/>
  <c r="N55" i="6"/>
  <c r="M55" i="6"/>
  <c r="L55" i="6"/>
  <c r="K55" i="6"/>
  <c r="J55" i="6"/>
  <c r="I55" i="6"/>
  <c r="H55" i="6"/>
  <c r="G55" i="6"/>
  <c r="F55" i="6"/>
  <c r="E55" i="6"/>
  <c r="P54" i="6"/>
  <c r="O54" i="6"/>
  <c r="N54" i="6"/>
  <c r="M54" i="6"/>
  <c r="L54" i="6"/>
  <c r="K54" i="6"/>
  <c r="J54" i="6"/>
  <c r="I54" i="6"/>
  <c r="H54" i="6"/>
  <c r="G54" i="6"/>
  <c r="F54" i="6"/>
  <c r="E54" i="6"/>
  <c r="P53" i="6"/>
  <c r="O53" i="6"/>
  <c r="N53" i="6"/>
  <c r="M53" i="6"/>
  <c r="L53" i="6"/>
  <c r="K53" i="6"/>
  <c r="J53" i="6"/>
  <c r="I53" i="6"/>
  <c r="H53" i="6"/>
  <c r="G53" i="6"/>
  <c r="F53" i="6"/>
  <c r="E53" i="6"/>
  <c r="P52" i="6"/>
  <c r="O52" i="6"/>
  <c r="N52" i="6"/>
  <c r="M52" i="6"/>
  <c r="L52" i="6"/>
  <c r="K52" i="6"/>
  <c r="J52" i="6"/>
  <c r="I52" i="6"/>
  <c r="H52" i="6"/>
  <c r="G52" i="6"/>
  <c r="F52" i="6"/>
  <c r="E52" i="6"/>
  <c r="P51" i="6"/>
  <c r="O51" i="6"/>
  <c r="N51" i="6"/>
  <c r="M51" i="6"/>
  <c r="L51" i="6"/>
  <c r="K51" i="6"/>
  <c r="J51" i="6"/>
  <c r="I51" i="6"/>
  <c r="H51" i="6"/>
  <c r="G51" i="6"/>
  <c r="F51" i="6"/>
  <c r="E51" i="6"/>
  <c r="P50" i="6"/>
  <c r="O50" i="6"/>
  <c r="N50" i="6"/>
  <c r="M50" i="6"/>
  <c r="L50" i="6"/>
  <c r="K50" i="6"/>
  <c r="J50" i="6"/>
  <c r="I50" i="6"/>
  <c r="H50" i="6"/>
  <c r="G50" i="6"/>
  <c r="F50" i="6"/>
  <c r="E50" i="6"/>
  <c r="P49" i="6"/>
  <c r="O49" i="6"/>
  <c r="N49" i="6"/>
  <c r="M49" i="6"/>
  <c r="L49" i="6"/>
  <c r="K49" i="6"/>
  <c r="J49" i="6"/>
  <c r="I49" i="6"/>
  <c r="H49" i="6"/>
  <c r="G49" i="6"/>
  <c r="F49" i="6"/>
  <c r="E49" i="6"/>
  <c r="P48" i="6"/>
  <c r="O48" i="6"/>
  <c r="N48" i="6"/>
  <c r="M48" i="6"/>
  <c r="L48" i="6"/>
  <c r="K48" i="6"/>
  <c r="J48" i="6"/>
  <c r="I48" i="6"/>
  <c r="H48" i="6"/>
  <c r="G48" i="6"/>
  <c r="F48" i="6"/>
  <c r="E48" i="6"/>
  <c r="P47" i="6"/>
  <c r="O47" i="6"/>
  <c r="N47" i="6"/>
  <c r="M47" i="6"/>
  <c r="L47" i="6"/>
  <c r="K47" i="6"/>
  <c r="J47" i="6"/>
  <c r="I47" i="6"/>
  <c r="H47" i="6"/>
  <c r="G47" i="6"/>
  <c r="F47" i="6"/>
  <c r="E47" i="6"/>
  <c r="P46" i="6"/>
  <c r="O46" i="6"/>
  <c r="N46" i="6"/>
  <c r="M46" i="6"/>
  <c r="L46" i="6"/>
  <c r="K46" i="6"/>
  <c r="J46" i="6"/>
  <c r="I46" i="6"/>
  <c r="H46" i="6"/>
  <c r="G46" i="6"/>
  <c r="F46" i="6"/>
  <c r="E46" i="6"/>
  <c r="P45" i="6"/>
  <c r="O45" i="6"/>
  <c r="N45" i="6"/>
  <c r="M45" i="6"/>
  <c r="L45" i="6"/>
  <c r="K45" i="6"/>
  <c r="J45" i="6"/>
  <c r="I45" i="6"/>
  <c r="H45" i="6"/>
  <c r="G45" i="6"/>
  <c r="F45" i="6"/>
  <c r="E45" i="6"/>
  <c r="P44" i="6"/>
  <c r="O44" i="6"/>
  <c r="N44" i="6"/>
  <c r="M44" i="6"/>
  <c r="L44" i="6"/>
  <c r="K44" i="6"/>
  <c r="J44" i="6"/>
  <c r="I44" i="6"/>
  <c r="H44" i="6"/>
  <c r="G44" i="6"/>
  <c r="F44" i="6"/>
  <c r="E44" i="6"/>
  <c r="P43" i="6"/>
  <c r="O43" i="6"/>
  <c r="N43" i="6"/>
  <c r="M43" i="6"/>
  <c r="L43" i="6"/>
  <c r="K43" i="6"/>
  <c r="J43" i="6"/>
  <c r="I43" i="6"/>
  <c r="H43" i="6"/>
  <c r="G43" i="6"/>
  <c r="F43" i="6"/>
  <c r="E43" i="6"/>
  <c r="P42" i="6"/>
  <c r="O42" i="6"/>
  <c r="N42" i="6"/>
  <c r="M42" i="6"/>
  <c r="L42" i="6"/>
  <c r="K42" i="6"/>
  <c r="J42" i="6"/>
  <c r="I42" i="6"/>
  <c r="H42" i="6"/>
  <c r="G42" i="6"/>
  <c r="F42" i="6"/>
  <c r="E42" i="6"/>
  <c r="P41" i="6"/>
  <c r="O41" i="6"/>
  <c r="N41" i="6"/>
  <c r="M41" i="6"/>
  <c r="L41" i="6"/>
  <c r="K41" i="6"/>
  <c r="J41" i="6"/>
  <c r="I41" i="6"/>
  <c r="H41" i="6"/>
  <c r="G41" i="6"/>
  <c r="F41" i="6"/>
  <c r="E41" i="6"/>
  <c r="P40" i="6"/>
  <c r="O40" i="6"/>
  <c r="N40" i="6"/>
  <c r="M40" i="6"/>
  <c r="L40" i="6"/>
  <c r="K40" i="6"/>
  <c r="J40" i="6"/>
  <c r="I40" i="6"/>
  <c r="H40" i="6"/>
  <c r="G40" i="6"/>
  <c r="F40" i="6"/>
  <c r="E40" i="6"/>
  <c r="P39" i="6"/>
  <c r="O39" i="6"/>
  <c r="N39" i="6"/>
  <c r="M39" i="6"/>
  <c r="L39" i="6"/>
  <c r="K39" i="6"/>
  <c r="J39" i="6"/>
  <c r="I39" i="6"/>
  <c r="H39" i="6"/>
  <c r="G39" i="6"/>
  <c r="F39" i="6"/>
  <c r="E39" i="6"/>
  <c r="P38" i="6"/>
  <c r="O38" i="6"/>
  <c r="N38" i="6"/>
  <c r="M38" i="6"/>
  <c r="L38" i="6"/>
  <c r="K38" i="6"/>
  <c r="J38" i="6"/>
  <c r="I38" i="6"/>
  <c r="H38" i="6"/>
  <c r="G38" i="6"/>
  <c r="F38" i="6"/>
  <c r="E38" i="6"/>
  <c r="P37" i="6"/>
  <c r="O37" i="6"/>
  <c r="N37" i="6"/>
  <c r="M37" i="6"/>
  <c r="L37" i="6"/>
  <c r="K37" i="6"/>
  <c r="J37" i="6"/>
  <c r="I37" i="6"/>
  <c r="H37" i="6"/>
  <c r="G37" i="6"/>
  <c r="F37" i="6"/>
  <c r="E37" i="6"/>
  <c r="P36" i="6"/>
  <c r="O36" i="6"/>
  <c r="N36" i="6"/>
  <c r="M36" i="6"/>
  <c r="L36" i="6"/>
  <c r="K36" i="6"/>
  <c r="J36" i="6"/>
  <c r="I36" i="6"/>
  <c r="H36" i="6"/>
  <c r="G36" i="6"/>
  <c r="F36" i="6"/>
  <c r="E36" i="6"/>
  <c r="P35" i="6"/>
  <c r="O35" i="6"/>
  <c r="N35" i="6"/>
  <c r="M35" i="6"/>
  <c r="L35" i="6"/>
  <c r="K35" i="6"/>
  <c r="J35" i="6"/>
  <c r="I35" i="6"/>
  <c r="H35" i="6"/>
  <c r="G35" i="6"/>
  <c r="F35" i="6"/>
  <c r="E35" i="6"/>
  <c r="P34" i="6"/>
  <c r="O34" i="6"/>
  <c r="N34" i="6"/>
  <c r="M34" i="6"/>
  <c r="L34" i="6"/>
  <c r="K34" i="6"/>
  <c r="J34" i="6"/>
  <c r="I34" i="6"/>
  <c r="H34" i="6"/>
  <c r="G34" i="6"/>
  <c r="F34" i="6"/>
  <c r="E34" i="6"/>
  <c r="P33" i="6"/>
  <c r="O33" i="6"/>
  <c r="N33" i="6"/>
  <c r="M33" i="6"/>
  <c r="L33" i="6"/>
  <c r="K33" i="6"/>
  <c r="J33" i="6"/>
  <c r="I33" i="6"/>
  <c r="H33" i="6"/>
  <c r="G33" i="6"/>
  <c r="F33" i="6"/>
  <c r="E33" i="6"/>
  <c r="P32" i="6"/>
  <c r="O32" i="6"/>
  <c r="N32" i="6"/>
  <c r="M32" i="6"/>
  <c r="L32" i="6"/>
  <c r="K32" i="6"/>
  <c r="J32" i="6"/>
  <c r="I32" i="6"/>
  <c r="H32" i="6"/>
  <c r="G32" i="6"/>
  <c r="F32" i="6"/>
  <c r="E32" i="6"/>
  <c r="P31" i="6"/>
  <c r="O31" i="6"/>
  <c r="N31" i="6"/>
  <c r="M31" i="6"/>
  <c r="L31" i="6"/>
  <c r="K31" i="6"/>
  <c r="J31" i="6"/>
  <c r="I31" i="6"/>
  <c r="H31" i="6"/>
  <c r="G31" i="6"/>
  <c r="F31" i="6"/>
  <c r="E31" i="6"/>
  <c r="P30" i="6"/>
  <c r="O30" i="6"/>
  <c r="N30" i="6"/>
  <c r="M30" i="6"/>
  <c r="L30" i="6"/>
  <c r="K30" i="6"/>
  <c r="J30" i="6"/>
  <c r="I30" i="6"/>
  <c r="H30" i="6"/>
  <c r="G30" i="6"/>
  <c r="F30" i="6"/>
  <c r="E30" i="6"/>
  <c r="P29" i="6"/>
  <c r="O29" i="6"/>
  <c r="N29" i="6"/>
  <c r="M29" i="6"/>
  <c r="L29" i="6"/>
  <c r="K29" i="6"/>
  <c r="J29" i="6"/>
  <c r="I29" i="6"/>
  <c r="H29" i="6"/>
  <c r="G29" i="6"/>
  <c r="F29" i="6"/>
  <c r="E29" i="6"/>
  <c r="P28" i="6"/>
  <c r="O28" i="6"/>
  <c r="N28" i="6"/>
  <c r="M28" i="6"/>
  <c r="L28" i="6"/>
  <c r="K28" i="6"/>
  <c r="J28" i="6"/>
  <c r="I28" i="6"/>
  <c r="H28" i="6"/>
  <c r="G28" i="6"/>
  <c r="F28" i="6"/>
  <c r="E28" i="6"/>
  <c r="P27" i="6"/>
  <c r="O27" i="6"/>
  <c r="N27" i="6"/>
  <c r="M27" i="6"/>
  <c r="L27" i="6"/>
  <c r="K27" i="6"/>
  <c r="J27" i="6"/>
  <c r="I27" i="6"/>
  <c r="H27" i="6"/>
  <c r="G27" i="6"/>
  <c r="F27" i="6"/>
  <c r="E27" i="6"/>
  <c r="P26" i="6"/>
  <c r="O26" i="6"/>
  <c r="N26" i="6"/>
  <c r="M26" i="6"/>
  <c r="L26" i="6"/>
  <c r="K26" i="6"/>
  <c r="J26" i="6"/>
  <c r="I26" i="6"/>
  <c r="H26" i="6"/>
  <c r="G26" i="6"/>
  <c r="F26" i="6"/>
  <c r="E26" i="6"/>
  <c r="P25" i="6"/>
  <c r="O25" i="6"/>
  <c r="N25" i="6"/>
  <c r="M25" i="6"/>
  <c r="L25" i="6"/>
  <c r="K25" i="6"/>
  <c r="J25" i="6"/>
  <c r="I25" i="6"/>
  <c r="H25" i="6"/>
  <c r="G25" i="6"/>
  <c r="F25" i="6"/>
  <c r="E25" i="6"/>
  <c r="P24" i="6"/>
  <c r="O24" i="6"/>
  <c r="N24" i="6"/>
  <c r="M24" i="6"/>
  <c r="L24" i="6"/>
  <c r="K24" i="6"/>
  <c r="J24" i="6"/>
  <c r="I24" i="6"/>
  <c r="H24" i="6"/>
  <c r="G24" i="6"/>
  <c r="F24" i="6"/>
  <c r="E24" i="6"/>
  <c r="P23" i="6"/>
  <c r="O23" i="6"/>
  <c r="N23" i="6"/>
  <c r="M23" i="6"/>
  <c r="L23" i="6"/>
  <c r="K23" i="6"/>
  <c r="J23" i="6"/>
  <c r="I23" i="6"/>
  <c r="H23" i="6"/>
  <c r="G23" i="6"/>
  <c r="F23" i="6"/>
  <c r="E23" i="6"/>
  <c r="P22" i="6"/>
  <c r="O22" i="6"/>
  <c r="N22" i="6"/>
  <c r="M22" i="6"/>
  <c r="L22" i="6"/>
  <c r="K22" i="6"/>
  <c r="J22" i="6"/>
  <c r="I22" i="6"/>
  <c r="H22" i="6"/>
  <c r="G22" i="6"/>
  <c r="F22" i="6"/>
  <c r="E22" i="6"/>
  <c r="P21" i="6"/>
  <c r="O21" i="6"/>
  <c r="N21" i="6"/>
  <c r="M21" i="6"/>
  <c r="L21" i="6"/>
  <c r="K21" i="6"/>
  <c r="J21" i="6"/>
  <c r="I21" i="6"/>
  <c r="H21" i="6"/>
  <c r="G21" i="6"/>
  <c r="F21" i="6"/>
  <c r="E21" i="6"/>
  <c r="P17" i="6"/>
  <c r="O17" i="6"/>
  <c r="N17" i="6"/>
  <c r="M17" i="6"/>
  <c r="L17" i="6"/>
  <c r="K17" i="6"/>
  <c r="J17" i="6"/>
  <c r="I17" i="6"/>
  <c r="H17" i="6"/>
  <c r="G17" i="6"/>
  <c r="F17" i="6"/>
  <c r="E17" i="6"/>
  <c r="P16" i="6"/>
  <c r="O16" i="6"/>
  <c r="N16" i="6"/>
  <c r="M16" i="6"/>
  <c r="L16" i="6"/>
  <c r="K16" i="6"/>
  <c r="J16" i="6"/>
  <c r="I16" i="6"/>
  <c r="H16" i="6"/>
  <c r="G16" i="6"/>
  <c r="F16" i="6"/>
  <c r="E16" i="6"/>
  <c r="P15" i="6"/>
  <c r="O15" i="6"/>
  <c r="N15" i="6"/>
  <c r="M15" i="6"/>
  <c r="L15" i="6"/>
  <c r="K15" i="6"/>
  <c r="J15" i="6"/>
  <c r="I15" i="6"/>
  <c r="H15" i="6"/>
  <c r="G15" i="6"/>
  <c r="F15" i="6"/>
  <c r="E15" i="6"/>
  <c r="P14" i="6"/>
  <c r="O14" i="6"/>
  <c r="N14" i="6"/>
  <c r="M14" i="6"/>
  <c r="L14" i="6"/>
  <c r="K14" i="6"/>
  <c r="J14" i="6"/>
  <c r="I14" i="6"/>
  <c r="H14" i="6"/>
  <c r="G14" i="6"/>
  <c r="F14" i="6"/>
  <c r="E14" i="6"/>
  <c r="P13" i="6"/>
  <c r="O13" i="6"/>
  <c r="N13" i="6"/>
  <c r="M13" i="6"/>
  <c r="L13" i="6"/>
  <c r="K13" i="6"/>
  <c r="J13" i="6"/>
  <c r="I13" i="6"/>
  <c r="H13" i="6"/>
  <c r="G13" i="6"/>
  <c r="F13" i="6"/>
  <c r="E13" i="6"/>
  <c r="P12" i="6"/>
  <c r="O12" i="6"/>
  <c r="N12" i="6"/>
  <c r="M12" i="6"/>
  <c r="L12" i="6"/>
  <c r="K12" i="6"/>
  <c r="J12" i="6"/>
  <c r="I12" i="6"/>
  <c r="H12" i="6"/>
  <c r="G12" i="6"/>
  <c r="F12" i="6"/>
  <c r="E12" i="6"/>
  <c r="P11" i="6"/>
  <c r="O11" i="6"/>
  <c r="N11" i="6"/>
  <c r="M11" i="6"/>
  <c r="L11" i="6"/>
  <c r="K11" i="6"/>
  <c r="J11" i="6"/>
  <c r="I11" i="6"/>
  <c r="H11" i="6"/>
  <c r="G11" i="6"/>
  <c r="F11" i="6"/>
  <c r="E11" i="6"/>
  <c r="P10" i="6"/>
  <c r="O10" i="6"/>
  <c r="N10" i="6"/>
  <c r="M10" i="6"/>
  <c r="L10" i="6"/>
  <c r="K10" i="6"/>
  <c r="J10" i="6"/>
  <c r="I10" i="6"/>
  <c r="H10" i="6"/>
  <c r="G10" i="6"/>
  <c r="F10" i="6"/>
  <c r="E10" i="6"/>
  <c r="U5" i="6"/>
  <c r="U4" i="6"/>
  <c r="U3" i="6"/>
  <c r="H3" i="6" s="1"/>
  <c r="E3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17" i="6"/>
  <c r="B16" i="6"/>
  <c r="B15" i="6"/>
  <c r="B14" i="6"/>
  <c r="B13" i="6"/>
  <c r="B12" i="6"/>
  <c r="B11" i="6"/>
  <c r="B10" i="6"/>
  <c r="E21" i="5"/>
  <c r="F21" i="5"/>
  <c r="G21" i="5"/>
  <c r="H21" i="5"/>
  <c r="I21" i="5"/>
  <c r="J21" i="5"/>
  <c r="K21" i="5"/>
  <c r="L21" i="5"/>
  <c r="M21" i="5"/>
  <c r="N21" i="5"/>
  <c r="O21" i="5"/>
  <c r="P21" i="5"/>
  <c r="E22" i="5"/>
  <c r="F22" i="5"/>
  <c r="G22" i="5"/>
  <c r="H22" i="5"/>
  <c r="I22" i="5"/>
  <c r="J22" i="5"/>
  <c r="K22" i="5"/>
  <c r="L22" i="5"/>
  <c r="M22" i="5"/>
  <c r="N22" i="5"/>
  <c r="O22" i="5"/>
  <c r="P22" i="5"/>
  <c r="E23" i="5"/>
  <c r="F23" i="5"/>
  <c r="G23" i="5"/>
  <c r="H23" i="5"/>
  <c r="I23" i="5"/>
  <c r="J23" i="5"/>
  <c r="K23" i="5"/>
  <c r="L23" i="5"/>
  <c r="M23" i="5"/>
  <c r="N23" i="5"/>
  <c r="O23" i="5"/>
  <c r="P23" i="5"/>
  <c r="E24" i="5"/>
  <c r="F24" i="5"/>
  <c r="G24" i="5"/>
  <c r="H24" i="5"/>
  <c r="I24" i="5"/>
  <c r="J24" i="5"/>
  <c r="K24" i="5"/>
  <c r="L24" i="5"/>
  <c r="M24" i="5"/>
  <c r="N24" i="5"/>
  <c r="O24" i="5"/>
  <c r="P24" i="5"/>
  <c r="E25" i="5"/>
  <c r="F25" i="5"/>
  <c r="G25" i="5"/>
  <c r="H25" i="5"/>
  <c r="I25" i="5"/>
  <c r="J25" i="5"/>
  <c r="K25" i="5"/>
  <c r="L25" i="5"/>
  <c r="M25" i="5"/>
  <c r="N25" i="5"/>
  <c r="O25" i="5"/>
  <c r="P25" i="5"/>
  <c r="E26" i="5"/>
  <c r="F26" i="5"/>
  <c r="G26" i="5"/>
  <c r="H26" i="5"/>
  <c r="I26" i="5"/>
  <c r="J26" i="5"/>
  <c r="K26" i="5"/>
  <c r="L26" i="5"/>
  <c r="M26" i="5"/>
  <c r="N26" i="5"/>
  <c r="O26" i="5"/>
  <c r="P26" i="5"/>
  <c r="E27" i="5"/>
  <c r="F27" i="5"/>
  <c r="G27" i="5"/>
  <c r="H27" i="5"/>
  <c r="I27" i="5"/>
  <c r="J27" i="5"/>
  <c r="K27" i="5"/>
  <c r="L27" i="5"/>
  <c r="M27" i="5"/>
  <c r="N27" i="5"/>
  <c r="O27" i="5"/>
  <c r="P27" i="5"/>
  <c r="E28" i="5"/>
  <c r="F28" i="5"/>
  <c r="G28" i="5"/>
  <c r="H28" i="5"/>
  <c r="I28" i="5"/>
  <c r="J28" i="5"/>
  <c r="K28" i="5"/>
  <c r="L28" i="5"/>
  <c r="M28" i="5"/>
  <c r="N28" i="5"/>
  <c r="O28" i="5"/>
  <c r="P28" i="5"/>
  <c r="E29" i="5"/>
  <c r="F29" i="5"/>
  <c r="G29" i="5"/>
  <c r="H29" i="5"/>
  <c r="I29" i="5"/>
  <c r="J29" i="5"/>
  <c r="K29" i="5"/>
  <c r="L29" i="5"/>
  <c r="M29" i="5"/>
  <c r="N29" i="5"/>
  <c r="O29" i="5"/>
  <c r="P29" i="5"/>
  <c r="E30" i="5"/>
  <c r="F30" i="5"/>
  <c r="G30" i="5"/>
  <c r="H30" i="5"/>
  <c r="I30" i="5"/>
  <c r="J30" i="5"/>
  <c r="K30" i="5"/>
  <c r="L30" i="5"/>
  <c r="M30" i="5"/>
  <c r="N30" i="5"/>
  <c r="O30" i="5"/>
  <c r="P30" i="5"/>
  <c r="E31" i="5"/>
  <c r="F31" i="5"/>
  <c r="G31" i="5"/>
  <c r="H31" i="5"/>
  <c r="I31" i="5"/>
  <c r="J31" i="5"/>
  <c r="K31" i="5"/>
  <c r="L31" i="5"/>
  <c r="M31" i="5"/>
  <c r="N31" i="5"/>
  <c r="O31" i="5"/>
  <c r="P31" i="5"/>
  <c r="E32" i="5"/>
  <c r="F32" i="5"/>
  <c r="G32" i="5"/>
  <c r="H32" i="5"/>
  <c r="I32" i="5"/>
  <c r="J32" i="5"/>
  <c r="K32" i="5"/>
  <c r="L32" i="5"/>
  <c r="M32" i="5"/>
  <c r="N32" i="5"/>
  <c r="O32" i="5"/>
  <c r="P32" i="5"/>
  <c r="E33" i="5"/>
  <c r="F33" i="5"/>
  <c r="G33" i="5"/>
  <c r="H33" i="5"/>
  <c r="I33" i="5"/>
  <c r="J33" i="5"/>
  <c r="K33" i="5"/>
  <c r="L33" i="5"/>
  <c r="M33" i="5"/>
  <c r="N33" i="5"/>
  <c r="O33" i="5"/>
  <c r="P33" i="5"/>
  <c r="E34" i="5"/>
  <c r="F34" i="5"/>
  <c r="G34" i="5"/>
  <c r="H34" i="5"/>
  <c r="I34" i="5"/>
  <c r="J34" i="5"/>
  <c r="K34" i="5"/>
  <c r="L34" i="5"/>
  <c r="M34" i="5"/>
  <c r="N34" i="5"/>
  <c r="O34" i="5"/>
  <c r="P34" i="5"/>
  <c r="E35" i="5"/>
  <c r="F35" i="5"/>
  <c r="G35" i="5"/>
  <c r="H35" i="5"/>
  <c r="I35" i="5"/>
  <c r="J35" i="5"/>
  <c r="K35" i="5"/>
  <c r="L35" i="5"/>
  <c r="M35" i="5"/>
  <c r="N35" i="5"/>
  <c r="O35" i="5"/>
  <c r="P35" i="5"/>
  <c r="E36" i="5"/>
  <c r="F36" i="5"/>
  <c r="G36" i="5"/>
  <c r="H36" i="5"/>
  <c r="I36" i="5"/>
  <c r="J36" i="5"/>
  <c r="K36" i="5"/>
  <c r="L36" i="5"/>
  <c r="M36" i="5"/>
  <c r="N36" i="5"/>
  <c r="O36" i="5"/>
  <c r="P36" i="5"/>
  <c r="E37" i="5"/>
  <c r="F37" i="5"/>
  <c r="G37" i="5"/>
  <c r="H37" i="5"/>
  <c r="I37" i="5"/>
  <c r="J37" i="5"/>
  <c r="K37" i="5"/>
  <c r="L37" i="5"/>
  <c r="M37" i="5"/>
  <c r="N37" i="5"/>
  <c r="O37" i="5"/>
  <c r="P37" i="5"/>
  <c r="E38" i="5"/>
  <c r="F38" i="5"/>
  <c r="G38" i="5"/>
  <c r="H38" i="5"/>
  <c r="I38" i="5"/>
  <c r="J38" i="5"/>
  <c r="K38" i="5"/>
  <c r="L38" i="5"/>
  <c r="M38" i="5"/>
  <c r="N38" i="5"/>
  <c r="O38" i="5"/>
  <c r="P38" i="5"/>
  <c r="E39" i="5"/>
  <c r="F39" i="5"/>
  <c r="G39" i="5"/>
  <c r="H39" i="5"/>
  <c r="I39" i="5"/>
  <c r="J39" i="5"/>
  <c r="K39" i="5"/>
  <c r="L39" i="5"/>
  <c r="M39" i="5"/>
  <c r="N39" i="5"/>
  <c r="O39" i="5"/>
  <c r="P39" i="5"/>
  <c r="E40" i="5"/>
  <c r="F40" i="5"/>
  <c r="G40" i="5"/>
  <c r="H40" i="5"/>
  <c r="I40" i="5"/>
  <c r="J40" i="5"/>
  <c r="K40" i="5"/>
  <c r="L40" i="5"/>
  <c r="M40" i="5"/>
  <c r="N40" i="5"/>
  <c r="O40" i="5"/>
  <c r="P40" i="5"/>
  <c r="E41" i="5"/>
  <c r="F41" i="5"/>
  <c r="G41" i="5"/>
  <c r="H41" i="5"/>
  <c r="I41" i="5"/>
  <c r="J41" i="5"/>
  <c r="K41" i="5"/>
  <c r="L41" i="5"/>
  <c r="M41" i="5"/>
  <c r="N41" i="5"/>
  <c r="O41" i="5"/>
  <c r="P41" i="5"/>
  <c r="E42" i="5"/>
  <c r="F42" i="5"/>
  <c r="G42" i="5"/>
  <c r="H42" i="5"/>
  <c r="I42" i="5"/>
  <c r="J42" i="5"/>
  <c r="K42" i="5"/>
  <c r="L42" i="5"/>
  <c r="M42" i="5"/>
  <c r="N42" i="5"/>
  <c r="O42" i="5"/>
  <c r="P42" i="5"/>
  <c r="E43" i="5"/>
  <c r="F43" i="5"/>
  <c r="G43" i="5"/>
  <c r="H43" i="5"/>
  <c r="I43" i="5"/>
  <c r="J43" i="5"/>
  <c r="K43" i="5"/>
  <c r="L43" i="5"/>
  <c r="M43" i="5"/>
  <c r="N43" i="5"/>
  <c r="O43" i="5"/>
  <c r="P43" i="5"/>
  <c r="E44" i="5"/>
  <c r="F44" i="5"/>
  <c r="G44" i="5"/>
  <c r="H44" i="5"/>
  <c r="I44" i="5"/>
  <c r="J44" i="5"/>
  <c r="K44" i="5"/>
  <c r="L44" i="5"/>
  <c r="M44" i="5"/>
  <c r="N44" i="5"/>
  <c r="O44" i="5"/>
  <c r="P44" i="5"/>
  <c r="E45" i="5"/>
  <c r="F45" i="5"/>
  <c r="G45" i="5"/>
  <c r="H45" i="5"/>
  <c r="I45" i="5"/>
  <c r="J45" i="5"/>
  <c r="K45" i="5"/>
  <c r="L45" i="5"/>
  <c r="M45" i="5"/>
  <c r="N45" i="5"/>
  <c r="O45" i="5"/>
  <c r="P45" i="5"/>
  <c r="E46" i="5"/>
  <c r="F46" i="5"/>
  <c r="G46" i="5"/>
  <c r="H46" i="5"/>
  <c r="I46" i="5"/>
  <c r="J46" i="5"/>
  <c r="K46" i="5"/>
  <c r="L46" i="5"/>
  <c r="M46" i="5"/>
  <c r="N46" i="5"/>
  <c r="O46" i="5"/>
  <c r="P46" i="5"/>
  <c r="E47" i="5"/>
  <c r="F47" i="5"/>
  <c r="G47" i="5"/>
  <c r="H47" i="5"/>
  <c r="I47" i="5"/>
  <c r="J47" i="5"/>
  <c r="K47" i="5"/>
  <c r="L47" i="5"/>
  <c r="M47" i="5"/>
  <c r="N47" i="5"/>
  <c r="O47" i="5"/>
  <c r="P47" i="5"/>
  <c r="E48" i="5"/>
  <c r="F48" i="5"/>
  <c r="G48" i="5"/>
  <c r="H48" i="5"/>
  <c r="I48" i="5"/>
  <c r="J48" i="5"/>
  <c r="K48" i="5"/>
  <c r="L48" i="5"/>
  <c r="M48" i="5"/>
  <c r="N48" i="5"/>
  <c r="O48" i="5"/>
  <c r="P48" i="5"/>
  <c r="E49" i="5"/>
  <c r="F49" i="5"/>
  <c r="G49" i="5"/>
  <c r="H49" i="5"/>
  <c r="I49" i="5"/>
  <c r="J49" i="5"/>
  <c r="K49" i="5"/>
  <c r="L49" i="5"/>
  <c r="M49" i="5"/>
  <c r="N49" i="5"/>
  <c r="O49" i="5"/>
  <c r="P49" i="5"/>
  <c r="E50" i="5"/>
  <c r="F50" i="5"/>
  <c r="G50" i="5"/>
  <c r="H50" i="5"/>
  <c r="I50" i="5"/>
  <c r="J50" i="5"/>
  <c r="K50" i="5"/>
  <c r="L50" i="5"/>
  <c r="M50" i="5"/>
  <c r="N50" i="5"/>
  <c r="O50" i="5"/>
  <c r="P50" i="5"/>
  <c r="E51" i="5"/>
  <c r="F51" i="5"/>
  <c r="G51" i="5"/>
  <c r="H51" i="5"/>
  <c r="I51" i="5"/>
  <c r="J51" i="5"/>
  <c r="K51" i="5"/>
  <c r="L51" i="5"/>
  <c r="M51" i="5"/>
  <c r="N51" i="5"/>
  <c r="O51" i="5"/>
  <c r="P51" i="5"/>
  <c r="E52" i="5"/>
  <c r="F52" i="5"/>
  <c r="G52" i="5"/>
  <c r="H52" i="5"/>
  <c r="I52" i="5"/>
  <c r="J52" i="5"/>
  <c r="K52" i="5"/>
  <c r="L52" i="5"/>
  <c r="M52" i="5"/>
  <c r="N52" i="5"/>
  <c r="O52" i="5"/>
  <c r="P52" i="5"/>
  <c r="E53" i="5"/>
  <c r="F53" i="5"/>
  <c r="G53" i="5"/>
  <c r="H53" i="5"/>
  <c r="I53" i="5"/>
  <c r="J53" i="5"/>
  <c r="K53" i="5"/>
  <c r="L53" i="5"/>
  <c r="M53" i="5"/>
  <c r="N53" i="5"/>
  <c r="O53" i="5"/>
  <c r="P53" i="5"/>
  <c r="E54" i="5"/>
  <c r="F54" i="5"/>
  <c r="G54" i="5"/>
  <c r="H54" i="5"/>
  <c r="I54" i="5"/>
  <c r="J54" i="5"/>
  <c r="K54" i="5"/>
  <c r="L54" i="5"/>
  <c r="M54" i="5"/>
  <c r="N54" i="5"/>
  <c r="O54" i="5"/>
  <c r="P54" i="5"/>
  <c r="E55" i="5"/>
  <c r="F55" i="5"/>
  <c r="G55" i="5"/>
  <c r="H55" i="5"/>
  <c r="I55" i="5"/>
  <c r="J55" i="5"/>
  <c r="K55" i="5"/>
  <c r="L55" i="5"/>
  <c r="M55" i="5"/>
  <c r="N55" i="5"/>
  <c r="O55" i="5"/>
  <c r="P55" i="5"/>
  <c r="E56" i="5"/>
  <c r="F56" i="5"/>
  <c r="G56" i="5"/>
  <c r="H56" i="5"/>
  <c r="I56" i="5"/>
  <c r="J56" i="5"/>
  <c r="K56" i="5"/>
  <c r="L56" i="5"/>
  <c r="M56" i="5"/>
  <c r="N56" i="5"/>
  <c r="O56" i="5"/>
  <c r="P56" i="5"/>
  <c r="E57" i="5"/>
  <c r="F57" i="5"/>
  <c r="G57" i="5"/>
  <c r="H57" i="5"/>
  <c r="I57" i="5"/>
  <c r="J57" i="5"/>
  <c r="K57" i="5"/>
  <c r="L57" i="5"/>
  <c r="M57" i="5"/>
  <c r="N57" i="5"/>
  <c r="O57" i="5"/>
  <c r="P57" i="5"/>
  <c r="E58" i="5"/>
  <c r="F58" i="5"/>
  <c r="G58" i="5"/>
  <c r="H58" i="5"/>
  <c r="I58" i="5"/>
  <c r="J58" i="5"/>
  <c r="K58" i="5"/>
  <c r="L58" i="5"/>
  <c r="M58" i="5"/>
  <c r="N58" i="5"/>
  <c r="O58" i="5"/>
  <c r="P58" i="5"/>
  <c r="E59" i="5"/>
  <c r="F59" i="5"/>
  <c r="G59" i="5"/>
  <c r="H59" i="5"/>
  <c r="I59" i="5"/>
  <c r="J59" i="5"/>
  <c r="K59" i="5"/>
  <c r="L59" i="5"/>
  <c r="M59" i="5"/>
  <c r="N59" i="5"/>
  <c r="O59" i="5"/>
  <c r="P59" i="5"/>
  <c r="E60" i="5"/>
  <c r="F60" i="5"/>
  <c r="G60" i="5"/>
  <c r="H60" i="5"/>
  <c r="I60" i="5"/>
  <c r="J60" i="5"/>
  <c r="K60" i="5"/>
  <c r="L60" i="5"/>
  <c r="M60" i="5"/>
  <c r="N60" i="5"/>
  <c r="O60" i="5"/>
  <c r="P60" i="5"/>
  <c r="E61" i="5"/>
  <c r="F61" i="5"/>
  <c r="G61" i="5"/>
  <c r="H61" i="5"/>
  <c r="I61" i="5"/>
  <c r="J61" i="5"/>
  <c r="K61" i="5"/>
  <c r="L61" i="5"/>
  <c r="M61" i="5"/>
  <c r="N61" i="5"/>
  <c r="O61" i="5"/>
  <c r="P61" i="5"/>
  <c r="E62" i="5"/>
  <c r="F62" i="5"/>
  <c r="G62" i="5"/>
  <c r="H62" i="5"/>
  <c r="I62" i="5"/>
  <c r="J62" i="5"/>
  <c r="K62" i="5"/>
  <c r="L62" i="5"/>
  <c r="M62" i="5"/>
  <c r="N62" i="5"/>
  <c r="O62" i="5"/>
  <c r="P62" i="5"/>
  <c r="E63" i="5"/>
  <c r="F63" i="5"/>
  <c r="G63" i="5"/>
  <c r="H63" i="5"/>
  <c r="I63" i="5"/>
  <c r="J63" i="5"/>
  <c r="K63" i="5"/>
  <c r="L63" i="5"/>
  <c r="M63" i="5"/>
  <c r="N63" i="5"/>
  <c r="O63" i="5"/>
  <c r="P63" i="5"/>
  <c r="E64" i="5"/>
  <c r="F64" i="5"/>
  <c r="G64" i="5"/>
  <c r="H64" i="5"/>
  <c r="I64" i="5"/>
  <c r="J64" i="5"/>
  <c r="K64" i="5"/>
  <c r="L64" i="5"/>
  <c r="M64" i="5"/>
  <c r="N64" i="5"/>
  <c r="O64" i="5"/>
  <c r="P64" i="5"/>
  <c r="E65" i="5"/>
  <c r="F65" i="5"/>
  <c r="G65" i="5"/>
  <c r="H65" i="5"/>
  <c r="I65" i="5"/>
  <c r="J65" i="5"/>
  <c r="K65" i="5"/>
  <c r="L65" i="5"/>
  <c r="M65" i="5"/>
  <c r="N65" i="5"/>
  <c r="O65" i="5"/>
  <c r="P65" i="5"/>
  <c r="E66" i="5"/>
  <c r="F66" i="5"/>
  <c r="G66" i="5"/>
  <c r="H66" i="5"/>
  <c r="I66" i="5"/>
  <c r="J66" i="5"/>
  <c r="K66" i="5"/>
  <c r="L66" i="5"/>
  <c r="M66" i="5"/>
  <c r="N66" i="5"/>
  <c r="O66" i="5"/>
  <c r="P66" i="5"/>
  <c r="E67" i="5"/>
  <c r="F67" i="5"/>
  <c r="G67" i="5"/>
  <c r="H67" i="5"/>
  <c r="I67" i="5"/>
  <c r="J67" i="5"/>
  <c r="K67" i="5"/>
  <c r="L67" i="5"/>
  <c r="M67" i="5"/>
  <c r="N67" i="5"/>
  <c r="O67" i="5"/>
  <c r="P67" i="5"/>
  <c r="E68" i="5"/>
  <c r="F68" i="5"/>
  <c r="G68" i="5"/>
  <c r="H68" i="5"/>
  <c r="I68" i="5"/>
  <c r="J68" i="5"/>
  <c r="K68" i="5"/>
  <c r="L68" i="5"/>
  <c r="M68" i="5"/>
  <c r="N68" i="5"/>
  <c r="O68" i="5"/>
  <c r="P68" i="5"/>
  <c r="E69" i="5"/>
  <c r="F69" i="5"/>
  <c r="G69" i="5"/>
  <c r="H69" i="5"/>
  <c r="I69" i="5"/>
  <c r="J69" i="5"/>
  <c r="K69" i="5"/>
  <c r="L69" i="5"/>
  <c r="M69" i="5"/>
  <c r="N69" i="5"/>
  <c r="O69" i="5"/>
  <c r="P69" i="5"/>
  <c r="E70" i="5"/>
  <c r="F70" i="5"/>
  <c r="G70" i="5"/>
  <c r="H70" i="5"/>
  <c r="I70" i="5"/>
  <c r="J70" i="5"/>
  <c r="K70" i="5"/>
  <c r="L70" i="5"/>
  <c r="M70" i="5"/>
  <c r="N70" i="5"/>
  <c r="O70" i="5"/>
  <c r="P70" i="5"/>
  <c r="E71" i="5"/>
  <c r="F71" i="5"/>
  <c r="G71" i="5"/>
  <c r="H71" i="5"/>
  <c r="I71" i="5"/>
  <c r="J71" i="5"/>
  <c r="K71" i="5"/>
  <c r="L71" i="5"/>
  <c r="M71" i="5"/>
  <c r="N71" i="5"/>
  <c r="O71" i="5"/>
  <c r="P71" i="5"/>
  <c r="E72" i="5"/>
  <c r="F72" i="5"/>
  <c r="G72" i="5"/>
  <c r="H72" i="5"/>
  <c r="I72" i="5"/>
  <c r="J72" i="5"/>
  <c r="K72" i="5"/>
  <c r="L72" i="5"/>
  <c r="M72" i="5"/>
  <c r="N72" i="5"/>
  <c r="O72" i="5"/>
  <c r="P72" i="5"/>
  <c r="E73" i="5"/>
  <c r="F73" i="5"/>
  <c r="G73" i="5"/>
  <c r="H73" i="5"/>
  <c r="I73" i="5"/>
  <c r="J73" i="5"/>
  <c r="K73" i="5"/>
  <c r="L73" i="5"/>
  <c r="M73" i="5"/>
  <c r="N73" i="5"/>
  <c r="O73" i="5"/>
  <c r="P73" i="5"/>
  <c r="E74" i="5"/>
  <c r="F74" i="5"/>
  <c r="G74" i="5"/>
  <c r="H74" i="5"/>
  <c r="I74" i="5"/>
  <c r="J74" i="5"/>
  <c r="K74" i="5"/>
  <c r="L74" i="5"/>
  <c r="M74" i="5"/>
  <c r="N74" i="5"/>
  <c r="O74" i="5"/>
  <c r="P74" i="5"/>
  <c r="E75" i="5"/>
  <c r="F75" i="5"/>
  <c r="G75" i="5"/>
  <c r="H75" i="5"/>
  <c r="I75" i="5"/>
  <c r="J75" i="5"/>
  <c r="K75" i="5"/>
  <c r="L75" i="5"/>
  <c r="M75" i="5"/>
  <c r="N75" i="5"/>
  <c r="O75" i="5"/>
  <c r="P75" i="5"/>
  <c r="E76" i="5"/>
  <c r="F76" i="5"/>
  <c r="G76" i="5"/>
  <c r="H76" i="5"/>
  <c r="I76" i="5"/>
  <c r="J76" i="5"/>
  <c r="K76" i="5"/>
  <c r="L76" i="5"/>
  <c r="M76" i="5"/>
  <c r="N76" i="5"/>
  <c r="O76" i="5"/>
  <c r="P76" i="5"/>
  <c r="E77" i="5"/>
  <c r="F77" i="5"/>
  <c r="G77" i="5"/>
  <c r="H77" i="5"/>
  <c r="I77" i="5"/>
  <c r="J77" i="5"/>
  <c r="K77" i="5"/>
  <c r="L77" i="5"/>
  <c r="M77" i="5"/>
  <c r="N77" i="5"/>
  <c r="O77" i="5"/>
  <c r="P77" i="5"/>
  <c r="E78" i="5"/>
  <c r="F78" i="5"/>
  <c r="G78" i="5"/>
  <c r="H78" i="5"/>
  <c r="I78" i="5"/>
  <c r="J78" i="5"/>
  <c r="K78" i="5"/>
  <c r="L78" i="5"/>
  <c r="M78" i="5"/>
  <c r="N78" i="5"/>
  <c r="O78" i="5"/>
  <c r="P78" i="5"/>
  <c r="P17" i="5"/>
  <c r="O17" i="5"/>
  <c r="N17" i="5"/>
  <c r="M17" i="5"/>
  <c r="L17" i="5"/>
  <c r="K17" i="5"/>
  <c r="J17" i="5"/>
  <c r="I17" i="5"/>
  <c r="H17" i="5"/>
  <c r="G17" i="5"/>
  <c r="F17" i="5"/>
  <c r="E17" i="5"/>
  <c r="P16" i="5"/>
  <c r="O16" i="5"/>
  <c r="N16" i="5"/>
  <c r="M16" i="5"/>
  <c r="L16" i="5"/>
  <c r="K16" i="5"/>
  <c r="J16" i="5"/>
  <c r="I16" i="5"/>
  <c r="H16" i="5"/>
  <c r="G16" i="5"/>
  <c r="F16" i="5"/>
  <c r="E16" i="5"/>
  <c r="P15" i="5"/>
  <c r="O15" i="5"/>
  <c r="N15" i="5"/>
  <c r="M15" i="5"/>
  <c r="L15" i="5"/>
  <c r="K15" i="5"/>
  <c r="J15" i="5"/>
  <c r="I15" i="5"/>
  <c r="H15" i="5"/>
  <c r="G15" i="5"/>
  <c r="F15" i="5"/>
  <c r="E15" i="5"/>
  <c r="P14" i="5"/>
  <c r="O14" i="5"/>
  <c r="N14" i="5"/>
  <c r="M14" i="5"/>
  <c r="L14" i="5"/>
  <c r="K14" i="5"/>
  <c r="J14" i="5"/>
  <c r="I14" i="5"/>
  <c r="H14" i="5"/>
  <c r="G14" i="5"/>
  <c r="F14" i="5"/>
  <c r="E14" i="5"/>
  <c r="P13" i="5"/>
  <c r="O13" i="5"/>
  <c r="N13" i="5"/>
  <c r="M13" i="5"/>
  <c r="L13" i="5"/>
  <c r="K13" i="5"/>
  <c r="J13" i="5"/>
  <c r="I13" i="5"/>
  <c r="H13" i="5"/>
  <c r="G13" i="5"/>
  <c r="F13" i="5"/>
  <c r="E13" i="5"/>
  <c r="P12" i="5"/>
  <c r="O12" i="5"/>
  <c r="N12" i="5"/>
  <c r="M12" i="5"/>
  <c r="L12" i="5"/>
  <c r="K12" i="5"/>
  <c r="J12" i="5"/>
  <c r="I12" i="5"/>
  <c r="H12" i="5"/>
  <c r="G12" i="5"/>
  <c r="F12" i="5"/>
  <c r="E12" i="5"/>
  <c r="P11" i="5"/>
  <c r="O11" i="5"/>
  <c r="N11" i="5"/>
  <c r="M11" i="5"/>
  <c r="L11" i="5"/>
  <c r="K11" i="5"/>
  <c r="J11" i="5"/>
  <c r="I11" i="5"/>
  <c r="H11" i="5"/>
  <c r="G11" i="5"/>
  <c r="F11" i="5"/>
  <c r="E11" i="5"/>
  <c r="P10" i="5"/>
  <c r="O10" i="5"/>
  <c r="N10" i="5"/>
  <c r="M10" i="5"/>
  <c r="L10" i="5"/>
  <c r="K10" i="5"/>
  <c r="J10" i="5"/>
  <c r="I10" i="5"/>
  <c r="H10" i="5"/>
  <c r="G10" i="5"/>
  <c r="F10" i="5"/>
  <c r="E10" i="5"/>
  <c r="E3" i="4"/>
  <c r="K3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17" i="5"/>
  <c r="B16" i="5"/>
  <c r="B15" i="5"/>
  <c r="B14" i="5"/>
  <c r="B13" i="5"/>
  <c r="B12" i="5"/>
  <c r="B11" i="5"/>
  <c r="B10" i="5"/>
  <c r="E3" i="5"/>
  <c r="K3" i="4"/>
  <c r="D78" i="4"/>
  <c r="D77" i="4"/>
  <c r="D74" i="4"/>
  <c r="D71" i="4"/>
  <c r="D63" i="4"/>
  <c r="D61" i="4"/>
  <c r="D55" i="4"/>
  <c r="D47" i="4"/>
  <c r="D45" i="4"/>
  <c r="D39" i="4"/>
  <c r="D34" i="4"/>
  <c r="D29" i="4"/>
  <c r="D27" i="4"/>
  <c r="D22" i="4"/>
  <c r="I79" i="4"/>
  <c r="M79" i="4"/>
  <c r="E79" i="4"/>
  <c r="D17" i="4"/>
  <c r="D16" i="4"/>
  <c r="D13" i="4"/>
  <c r="D12" i="4"/>
  <c r="D11" i="4"/>
  <c r="K18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17" i="4"/>
  <c r="B16" i="4"/>
  <c r="B15" i="4"/>
  <c r="B14" i="4"/>
  <c r="B13" i="4"/>
  <c r="B12" i="4"/>
  <c r="B11" i="4"/>
  <c r="B10" i="4"/>
  <c r="P79" i="4"/>
  <c r="N79" i="4"/>
  <c r="L79" i="4"/>
  <c r="K79" i="4"/>
  <c r="J79" i="4"/>
  <c r="H79" i="4"/>
  <c r="F79" i="4"/>
  <c r="D73" i="4"/>
  <c r="D67" i="4"/>
  <c r="D62" i="4"/>
  <c r="D57" i="4"/>
  <c r="D51" i="4"/>
  <c r="D46" i="4"/>
  <c r="D42" i="4"/>
  <c r="D41" i="4"/>
  <c r="D37" i="4"/>
  <c r="D35" i="4"/>
  <c r="D31" i="4"/>
  <c r="D30" i="4"/>
  <c r="D26" i="4"/>
  <c r="D25" i="4"/>
  <c r="D21" i="4"/>
  <c r="P18" i="4"/>
  <c r="N18" i="4"/>
  <c r="M18" i="4"/>
  <c r="L18" i="4"/>
  <c r="J18" i="4"/>
  <c r="I18" i="4"/>
  <c r="H18" i="4"/>
  <c r="F18" i="4"/>
  <c r="E18" i="4"/>
  <c r="D14" i="4"/>
  <c r="D10" i="4"/>
  <c r="B4" i="6"/>
  <c r="T20" i="1"/>
  <c r="T21" i="1" s="1"/>
  <c r="S21" i="1" s="1"/>
  <c r="G79" i="4"/>
  <c r="O79" i="4"/>
  <c r="D23" i="4"/>
  <c r="D33" i="4"/>
  <c r="D38" i="4"/>
  <c r="D43" i="4"/>
  <c r="D49" i="4"/>
  <c r="D50" i="4"/>
  <c r="D53" i="4"/>
  <c r="D54" i="4"/>
  <c r="D58" i="4"/>
  <c r="D59" i="4"/>
  <c r="D65" i="4"/>
  <c r="D66" i="4"/>
  <c r="D69" i="4"/>
  <c r="D70" i="4"/>
  <c r="D24" i="4"/>
  <c r="D28" i="4"/>
  <c r="D32" i="4"/>
  <c r="D36" i="4"/>
  <c r="D40" i="4"/>
  <c r="D44" i="4"/>
  <c r="D48" i="4"/>
  <c r="D52" i="4"/>
  <c r="D56" i="4"/>
  <c r="D60" i="4"/>
  <c r="D64" i="4"/>
  <c r="D68" i="4"/>
  <c r="D72" i="4"/>
  <c r="D76" i="4"/>
  <c r="D75" i="4"/>
  <c r="D15" i="4"/>
  <c r="G18" i="4"/>
  <c r="G82" i="4" s="1"/>
  <c r="O18" i="4"/>
  <c r="O18" i="5" l="1"/>
  <c r="K18" i="6"/>
  <c r="D77" i="5"/>
  <c r="D75" i="5"/>
  <c r="D71" i="5"/>
  <c r="D67" i="5"/>
  <c r="D63" i="5"/>
  <c r="D61" i="5"/>
  <c r="D59" i="5"/>
  <c r="D55" i="5"/>
  <c r="D53" i="5"/>
  <c r="D51" i="5"/>
  <c r="D73" i="5"/>
  <c r="K79" i="6"/>
  <c r="J18" i="5"/>
  <c r="L18" i="6"/>
  <c r="E18" i="6"/>
  <c r="E79" i="6"/>
  <c r="M18" i="5"/>
  <c r="L79" i="5"/>
  <c r="F18" i="6"/>
  <c r="N18" i="6"/>
  <c r="F18" i="5"/>
  <c r="N18" i="5"/>
  <c r="G18" i="6"/>
  <c r="G18" i="5"/>
  <c r="H18" i="6"/>
  <c r="D65" i="5"/>
  <c r="D49" i="5"/>
  <c r="D47" i="5"/>
  <c r="D45" i="5"/>
  <c r="D43" i="5"/>
  <c r="D41" i="5"/>
  <c r="D39" i="5"/>
  <c r="D37" i="5"/>
  <c r="D35" i="5"/>
  <c r="D33" i="5"/>
  <c r="D31" i="5"/>
  <c r="D29" i="5"/>
  <c r="D27" i="5"/>
  <c r="D25" i="5"/>
  <c r="D23" i="5"/>
  <c r="D21" i="5"/>
  <c r="E18" i="5"/>
  <c r="D10" i="5"/>
  <c r="D69" i="5"/>
  <c r="D57" i="5"/>
  <c r="D14" i="5"/>
  <c r="D12" i="5"/>
  <c r="D78" i="5"/>
  <c r="D76" i="5"/>
  <c r="D74" i="5"/>
  <c r="D72" i="5"/>
  <c r="D70" i="5"/>
  <c r="D68" i="5"/>
  <c r="D66" i="5"/>
  <c r="D64" i="5"/>
  <c r="D62" i="5"/>
  <c r="D60" i="5"/>
  <c r="D58" i="5"/>
  <c r="D56" i="5"/>
  <c r="D54" i="5"/>
  <c r="D52" i="5"/>
  <c r="D50" i="5"/>
  <c r="D48" i="5"/>
  <c r="D46" i="5"/>
  <c r="D44" i="5"/>
  <c r="D42" i="5"/>
  <c r="D40" i="5"/>
  <c r="D38" i="5"/>
  <c r="D36" i="5"/>
  <c r="D34" i="5"/>
  <c r="D32" i="5"/>
  <c r="D30" i="5"/>
  <c r="D28" i="5"/>
  <c r="D26" i="5"/>
  <c r="D24" i="5"/>
  <c r="D22" i="5"/>
  <c r="D16" i="5"/>
  <c r="D11" i="5"/>
  <c r="D13" i="5"/>
  <c r="D15" i="5"/>
  <c r="D17" i="5"/>
  <c r="D24" i="6"/>
  <c r="D33" i="6"/>
  <c r="D45" i="6"/>
  <c r="D46" i="6"/>
  <c r="D72" i="6"/>
  <c r="F82" i="4"/>
  <c r="L82" i="4"/>
  <c r="M82" i="4"/>
  <c r="E82" i="4"/>
  <c r="I18" i="5"/>
  <c r="B4" i="4"/>
  <c r="D25" i="6"/>
  <c r="N82" i="4"/>
  <c r="G79" i="6"/>
  <c r="N79" i="6"/>
  <c r="D23" i="6"/>
  <c r="I82" i="4"/>
  <c r="P82" i="4"/>
  <c r="D55" i="6"/>
  <c r="D67" i="6"/>
  <c r="D75" i="6"/>
  <c r="D77" i="6"/>
  <c r="D78" i="6"/>
  <c r="D35" i="6"/>
  <c r="D36" i="6"/>
  <c r="D38" i="6"/>
  <c r="D59" i="6"/>
  <c r="D71" i="6"/>
  <c r="K82" i="4"/>
  <c r="P18" i="6"/>
  <c r="H79" i="6"/>
  <c r="L79" i="6"/>
  <c r="P79" i="6"/>
  <c r="D26" i="6"/>
  <c r="D30" i="6"/>
  <c r="D61" i="6"/>
  <c r="D62" i="6"/>
  <c r="D64" i="6"/>
  <c r="D18" i="4"/>
  <c r="H82" i="4"/>
  <c r="D11" i="6"/>
  <c r="D13" i="6"/>
  <c r="D15" i="6"/>
  <c r="D17" i="6"/>
  <c r="D41" i="6"/>
  <c r="D49" i="6"/>
  <c r="D54" i="6"/>
  <c r="K3" i="6"/>
  <c r="P18" i="5"/>
  <c r="D21" i="6"/>
  <c r="M79" i="5"/>
  <c r="J18" i="6"/>
  <c r="D16" i="6"/>
  <c r="O79" i="6"/>
  <c r="D22" i="6"/>
  <c r="D29" i="6"/>
  <c r="D31" i="6"/>
  <c r="D32" i="6"/>
  <c r="D34" i="6"/>
  <c r="D43" i="6"/>
  <c r="D44" i="6"/>
  <c r="D53" i="6"/>
  <c r="D58" i="6"/>
  <c r="D60" i="6"/>
  <c r="D69" i="6"/>
  <c r="D70" i="6"/>
  <c r="L18" i="5"/>
  <c r="D79" i="4"/>
  <c r="D87" i="4" s="1"/>
  <c r="I18" i="6"/>
  <c r="J79" i="6"/>
  <c r="J82" i="4"/>
  <c r="K18" i="5"/>
  <c r="N79" i="5"/>
  <c r="D10" i="6"/>
  <c r="M18" i="6"/>
  <c r="O18" i="6"/>
  <c r="D14" i="6"/>
  <c r="I79" i="6"/>
  <c r="D39" i="6"/>
  <c r="D40" i="6"/>
  <c r="D42" i="6"/>
  <c r="D51" i="6"/>
  <c r="D52" i="6"/>
  <c r="D57" i="6"/>
  <c r="D63" i="6"/>
  <c r="D65" i="6"/>
  <c r="D66" i="6"/>
  <c r="D68" i="6"/>
  <c r="I79" i="5"/>
  <c r="D12" i="6"/>
  <c r="M79" i="6"/>
  <c r="D27" i="6"/>
  <c r="D28" i="6"/>
  <c r="D37" i="6"/>
  <c r="D47" i="6"/>
  <c r="D48" i="6"/>
  <c r="D50" i="6"/>
  <c r="D56" i="6"/>
  <c r="D73" i="6"/>
  <c r="D74" i="6"/>
  <c r="D76" i="6"/>
  <c r="O79" i="5"/>
  <c r="K79" i="5"/>
  <c r="G79" i="5"/>
  <c r="H79" i="5"/>
  <c r="D82" i="4"/>
  <c r="O82" i="4"/>
  <c r="S20" i="1"/>
  <c r="E8" i="1" s="1"/>
  <c r="F8" i="1" s="1"/>
  <c r="G8" i="1" s="1"/>
  <c r="H8" i="1" s="1"/>
  <c r="I8" i="1" s="1"/>
  <c r="J8" i="1" s="1"/>
  <c r="K8" i="1" s="1"/>
  <c r="L8" i="1" s="1"/>
  <c r="M8" i="1" s="1"/>
  <c r="N8" i="1" s="1"/>
  <c r="O8" i="1" s="1"/>
  <c r="P8" i="1" s="1"/>
  <c r="E84" i="6"/>
  <c r="D84" i="6" s="1"/>
  <c r="E84" i="4"/>
  <c r="D84" i="4" s="1"/>
  <c r="B4" i="5"/>
  <c r="J79" i="5"/>
  <c r="H18" i="5"/>
  <c r="E79" i="5"/>
  <c r="F79" i="5"/>
  <c r="P79" i="5"/>
  <c r="F79" i="6"/>
  <c r="F82" i="6" s="1"/>
  <c r="G82" i="6" l="1"/>
  <c r="K82" i="6"/>
  <c r="H82" i="6"/>
  <c r="N82" i="6"/>
  <c r="L82" i="6"/>
  <c r="E82" i="6"/>
  <c r="E85" i="6" s="1"/>
  <c r="F84" i="6" s="1"/>
  <c r="F85" i="6" s="1"/>
  <c r="G84" i="6" s="1"/>
  <c r="P82" i="6"/>
  <c r="O82" i="6"/>
  <c r="D88" i="4"/>
  <c r="I82" i="6"/>
  <c r="D18" i="5"/>
  <c r="D79" i="6"/>
  <c r="D87" i="6" s="1"/>
  <c r="M82" i="6"/>
  <c r="D18" i="6"/>
  <c r="J82" i="6"/>
  <c r="E8" i="5"/>
  <c r="E8" i="6"/>
  <c r="E8" i="4"/>
  <c r="D79" i="5"/>
  <c r="E85" i="4"/>
  <c r="F84" i="4" s="1"/>
  <c r="F85" i="4" s="1"/>
  <c r="G84" i="4" s="1"/>
  <c r="G85" i="4" s="1"/>
  <c r="H84" i="4" s="1"/>
  <c r="H85" i="4" s="1"/>
  <c r="I84" i="4" s="1"/>
  <c r="I85" i="4" s="1"/>
  <c r="J84" i="4" s="1"/>
  <c r="J85" i="4" s="1"/>
  <c r="K84" i="4" s="1"/>
  <c r="K85" i="4" s="1"/>
  <c r="L84" i="4" s="1"/>
  <c r="L85" i="4" s="1"/>
  <c r="M84" i="4" s="1"/>
  <c r="M85" i="4" s="1"/>
  <c r="N84" i="4" s="1"/>
  <c r="N85" i="4" s="1"/>
  <c r="O84" i="4" s="1"/>
  <c r="O85" i="4" s="1"/>
  <c r="P84" i="4" s="1"/>
  <c r="P85" i="4" s="1"/>
  <c r="D85" i="4" s="1"/>
  <c r="T22" i="1"/>
  <c r="G85" i="6" l="1"/>
  <c r="H84" i="6" s="1"/>
  <c r="H85" i="6" s="1"/>
  <c r="I84" i="6" s="1"/>
  <c r="I85" i="6" s="1"/>
  <c r="J84" i="6" s="1"/>
  <c r="J85" i="6" s="1"/>
  <c r="K84" i="6" s="1"/>
  <c r="K85" i="6" s="1"/>
  <c r="L84" i="6" s="1"/>
  <c r="L85" i="6" s="1"/>
  <c r="M84" i="6" s="1"/>
  <c r="M85" i="6" s="1"/>
  <c r="N84" i="6" s="1"/>
  <c r="N85" i="6" s="1"/>
  <c r="O84" i="6" s="1"/>
  <c r="O85" i="6" s="1"/>
  <c r="P84" i="6" s="1"/>
  <c r="P85" i="6" s="1"/>
  <c r="D85" i="6" s="1"/>
  <c r="D82" i="6"/>
  <c r="D88" i="6"/>
  <c r="T23" i="1"/>
  <c r="S22" i="1"/>
  <c r="F8" i="6"/>
  <c r="F8" i="5"/>
  <c r="F8" i="4"/>
  <c r="T24" i="1" l="1"/>
  <c r="S23" i="1"/>
  <c r="G8" i="4"/>
  <c r="G8" i="5"/>
  <c r="G8" i="6"/>
  <c r="H8" i="6" l="1"/>
  <c r="H8" i="5"/>
  <c r="H8" i="4"/>
  <c r="T25" i="1"/>
  <c r="S24" i="1"/>
  <c r="S25" i="1" l="1"/>
  <c r="T26" i="1"/>
  <c r="I8" i="5"/>
  <c r="I8" i="4"/>
  <c r="I8" i="6"/>
  <c r="S26" i="1" l="1"/>
  <c r="T27" i="1"/>
  <c r="J8" i="5"/>
  <c r="J8" i="6"/>
  <c r="J8" i="4"/>
  <c r="K8" i="6" l="1"/>
  <c r="K8" i="4"/>
  <c r="K8" i="5"/>
  <c r="T28" i="1"/>
  <c r="S27" i="1"/>
  <c r="T29" i="1" l="1"/>
  <c r="S28" i="1"/>
  <c r="L8" i="6"/>
  <c r="L8" i="4"/>
  <c r="L8" i="5"/>
  <c r="M8" i="4" l="1"/>
  <c r="M8" i="6"/>
  <c r="M8" i="5"/>
  <c r="S29" i="1"/>
  <c r="T30" i="1"/>
  <c r="S30" i="1" l="1"/>
  <c r="T31" i="1"/>
  <c r="S31" i="1" s="1"/>
  <c r="N8" i="6"/>
  <c r="N8" i="4"/>
  <c r="N8" i="5"/>
  <c r="O8" i="4" l="1"/>
  <c r="O8" i="6"/>
  <c r="O8" i="5"/>
  <c r="P8" i="4" l="1"/>
  <c r="P8" i="6"/>
  <c r="P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Allan Thustrup Mortensen</author>
  </authors>
  <commentList>
    <comment ref="E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Budget og forventede udgifter indtastes på denne fane</t>
        </r>
      </text>
    </comment>
    <comment ref="H3" authorId="0" shapeId="0" xr:uid="{00000000-0006-0000-0300-000002000000}">
      <text>
        <r>
          <rPr>
            <b/>
            <sz val="10"/>
            <color indexed="81"/>
            <rFont val="Tahoma"/>
            <family val="2"/>
          </rPr>
          <t>Faktiske udgifter indtastes på denne fane</t>
        </r>
      </text>
    </comment>
    <comment ref="K3" authorId="0" shapeId="0" xr:uid="{00000000-0006-0000-0300-000003000000}">
      <text>
        <r>
          <rPr>
            <b/>
            <sz val="10"/>
            <color indexed="81"/>
            <rFont val="Tahoma"/>
            <family val="2"/>
          </rPr>
          <t>På denne fane kan du aflæse om budgettet holder eller ej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O3" authorId="0" shapeId="0" xr:uid="{00000000-0006-0000-0300-000004000000}">
      <text>
        <r>
          <rPr>
            <b/>
            <sz val="10"/>
            <color indexed="81"/>
            <rFont val="Tahoma"/>
            <family val="2"/>
          </rPr>
          <t>Hjælp navigerer dig til denne hjælpeside</t>
        </r>
      </text>
    </comment>
    <comment ref="U3" authorId="0" shapeId="0" xr:uid="{00000000-0006-0000-0300-000005000000}">
      <text>
        <r>
          <rPr>
            <b/>
            <sz val="10"/>
            <color indexed="81"/>
            <rFont val="Tahoma"/>
            <family val="2"/>
          </rPr>
          <t>Budgetåret skrives i dette felt</t>
        </r>
      </text>
    </comment>
    <comment ref="U4" authorId="0" shapeId="0" xr:uid="{00000000-0006-0000-0300-000006000000}">
      <text>
        <r>
          <rPr>
            <b/>
            <sz val="10"/>
            <color indexed="81"/>
            <rFont val="Tahoma"/>
            <family val="2"/>
          </rPr>
          <t>Startmåneden på budgettet.
Ikke alle starter deres budget i januar</t>
        </r>
      </text>
    </comment>
    <comment ref="U5" authorId="0" shapeId="0" xr:uid="{00000000-0006-0000-0300-000007000000}">
      <text>
        <r>
          <rPr>
            <b/>
            <sz val="10"/>
            <color indexed="81"/>
            <rFont val="Tahoma"/>
            <family val="2"/>
          </rPr>
          <t>Ved starten af et nyt budget-år er saldoen som regel ikke 0, Her kan startsaldoen indtastes i den ønskede måned.</t>
        </r>
      </text>
    </comment>
    <comment ref="B11" authorId="0" shapeId="0" xr:uid="{00000000-0006-0000-0300-000008000000}">
      <text>
        <r>
          <rPr>
            <b/>
            <sz val="10"/>
            <color indexed="81"/>
            <rFont val="Tahoma"/>
            <family val="2"/>
          </rPr>
          <t>I felterne 'Indtægter' tastes navnene på de personer eller indtægtstyper som betaler ind på budgetkontoen</t>
        </r>
      </text>
    </comment>
    <comment ref="E11" authorId="0" shapeId="0" xr:uid="{00000000-0006-0000-0300-000009000000}">
      <text>
        <r>
          <rPr>
            <b/>
            <sz val="10"/>
            <color indexed="81"/>
            <rFont val="Tahoma"/>
            <family val="2"/>
          </rPr>
          <t>Her indtastes det beløb som indbetales på kontoen, måned for måned.
Eksempelvis løn</t>
        </r>
      </text>
    </comment>
    <comment ref="E18" authorId="0" shapeId="0" xr:uid="{00000000-0006-0000-0300-00000A000000}">
      <text>
        <r>
          <rPr>
            <b/>
            <sz val="10"/>
            <color indexed="81"/>
            <rFont val="Tahoma"/>
            <family val="2"/>
          </rPr>
          <t>Systemet beregner månedens samlede indtægter.</t>
        </r>
      </text>
    </comment>
    <comment ref="D23" authorId="0" shapeId="0" xr:uid="{00000000-0006-0000-0300-00000B000000}">
      <text>
        <r>
          <rPr>
            <b/>
            <sz val="10"/>
            <color indexed="81"/>
            <rFont val="Tahoma"/>
            <family val="2"/>
          </rPr>
          <t>Dette felt viser den samlede årlige udgift inden for den til venstre angivne kategori.</t>
        </r>
      </text>
    </comment>
    <comment ref="F27" authorId="0" shapeId="0" xr:uid="{00000000-0006-0000-0300-00000C000000}">
      <text>
        <r>
          <rPr>
            <b/>
            <sz val="10"/>
            <color indexed="81"/>
            <rFont val="Tahoma"/>
            <family val="2"/>
          </rPr>
          <t>Her i de hvide felter kan de budgetterede beløb indtastes.</t>
        </r>
      </text>
    </comment>
    <comment ref="B31" authorId="0" shapeId="0" xr:uid="{00000000-0006-0000-0300-00000D000000}">
      <text>
        <r>
          <rPr>
            <b/>
            <sz val="10"/>
            <color indexed="81"/>
            <rFont val="Tahoma"/>
            <family val="2"/>
          </rPr>
          <t>I felterne 'Udgifter' tastes navnene på de budgetposter som betales af budgetkontoen</t>
        </r>
      </text>
    </comment>
    <comment ref="A36" authorId="0" shapeId="0" xr:uid="{00000000-0006-0000-0300-00000E000000}">
      <text>
        <r>
          <rPr>
            <b/>
            <sz val="10"/>
            <color indexed="81"/>
            <rFont val="Tahoma"/>
            <family val="2"/>
          </rPr>
          <t>Al tekst i disse felter kan tilrettes efter behov, ændringerne rettes automatisk på "Faktisk" og "difference"</t>
        </r>
      </text>
    </comment>
    <comment ref="F79" authorId="0" shapeId="0" xr:uid="{00000000-0006-0000-0300-00000F000000}">
      <text>
        <r>
          <rPr>
            <b/>
            <sz val="10"/>
            <color indexed="81"/>
            <rFont val="Tahoma"/>
            <family val="2"/>
          </rPr>
          <t>Systemet beregner månedens samlede udgifter.</t>
        </r>
      </text>
    </comment>
    <comment ref="C82" authorId="0" shapeId="0" xr:uid="{00000000-0006-0000-0300-000010000000}">
      <text>
        <r>
          <rPr>
            <b/>
            <sz val="10"/>
            <color indexed="81"/>
            <rFont val="Tahoma"/>
            <family val="2"/>
          </rPr>
          <t>Hvis budgettet skal holde, skal dette beløb indbetales hver måned</t>
        </r>
      </text>
    </comment>
    <comment ref="I82" authorId="0" shapeId="0" xr:uid="{00000000-0006-0000-0300-000011000000}">
      <text>
        <r>
          <rPr>
            <b/>
            <sz val="10"/>
            <color indexed="81"/>
            <rFont val="Tahoma"/>
            <family val="2"/>
          </rPr>
          <t>Angiver om denne måned giver overskud (sorte tal) eller underskud (røde tal)</t>
        </r>
      </text>
    </comment>
    <comment ref="C84" authorId="0" shapeId="0" xr:uid="{00000000-0006-0000-0300-000012000000}">
      <text>
        <r>
          <rPr>
            <b/>
            <sz val="10"/>
            <color indexed="81"/>
            <rFont val="Tahoma"/>
            <family val="2"/>
          </rPr>
          <t>Dette beløb angiver om der skal betales mere eller mindre ind på kontoen.</t>
        </r>
      </text>
    </comment>
    <comment ref="L84" authorId="0" shapeId="0" xr:uid="{00000000-0006-0000-0300-000013000000}">
      <text>
        <r>
          <rPr>
            <b/>
            <sz val="10"/>
            <color indexed="81"/>
            <rFont val="Tahoma"/>
            <family val="2"/>
          </rPr>
          <t>Saldo-forklaringerne viser om din konto går i minus (rød) eller er i plus (sort) hhv først og sidst på måneden</t>
        </r>
      </text>
    </comment>
    <comment ref="D87" authorId="0" shapeId="0" xr:uid="{00000000-0006-0000-0300-000014000000}">
      <text>
        <r>
          <rPr>
            <b/>
            <sz val="10"/>
            <color indexed="81"/>
            <rFont val="Tahoma"/>
            <family val="2"/>
          </rPr>
          <t>Budgettet beregner en vejledende indbetaling pr måned, som hjælper dig med at få budgettet til at holde</t>
        </r>
      </text>
    </comment>
    <comment ref="D88" authorId="0" shapeId="0" xr:uid="{00000000-0006-0000-0300-000015000000}">
      <text>
        <r>
          <rPr>
            <b/>
            <sz val="10"/>
            <color indexed="81"/>
            <rFont val="Tahoma"/>
            <family val="2"/>
          </rPr>
          <t>Dette felt fortæller dig om du er foran eller bagefter med dit budget</t>
        </r>
      </text>
    </comment>
  </commentList>
</comments>
</file>

<file path=xl/sharedStrings.xml><?xml version="1.0" encoding="utf-8"?>
<sst xmlns="http://schemas.openxmlformats.org/spreadsheetml/2006/main" count="117" uniqueCount="84">
  <si>
    <t>Vægtafgift</t>
  </si>
  <si>
    <t>I øjeblikket kan budgettet reguleres med i alt :</t>
  </si>
  <si>
    <t>Ved dette budget anbefales det at indbetale</t>
  </si>
  <si>
    <t>Hjælp</t>
  </si>
  <si>
    <t>Opsætning</t>
  </si>
  <si>
    <t>Budgetår</t>
  </si>
  <si>
    <t>Startmåned</t>
  </si>
  <si>
    <t>I alt↓</t>
  </si>
  <si>
    <t>Indtægter↓</t>
  </si>
  <si>
    <t>Udgifter↓</t>
  </si>
  <si>
    <t>Balance →</t>
  </si>
  <si>
    <t>Saldo ved starten af perioden →</t>
  </si>
  <si>
    <t>Saldo ved slutningen af perioden →</t>
  </si>
  <si>
    <t>Samlede indtægter →</t>
  </si>
  <si>
    <t>Samlede udgifter →</t>
  </si>
  <si>
    <t xml:space="preserve"> </t>
  </si>
  <si>
    <t>januar</t>
  </si>
  <si>
    <t>Startsaldo i kroner</t>
  </si>
  <si>
    <t>kr om måneden</t>
  </si>
  <si>
    <t>Budget</t>
  </si>
  <si>
    <t>Realiseret</t>
  </si>
  <si>
    <t>Difference</t>
  </si>
  <si>
    <t xml:space="preserve">Kr. </t>
  </si>
  <si>
    <t>Ved dette budget anbefales det som minimum at tjene</t>
  </si>
  <si>
    <t xml:space="preserve">Direkte omkostninger </t>
  </si>
  <si>
    <t>Varekøb i Danmark</t>
  </si>
  <si>
    <t xml:space="preserve">Varekøb indenfor EU </t>
  </si>
  <si>
    <t>Banksaldoen pr. 01.01.2023</t>
  </si>
  <si>
    <t>Kunde 1</t>
  </si>
  <si>
    <t>Kunde 2</t>
  </si>
  <si>
    <t>Kunde 3</t>
  </si>
  <si>
    <t>Kunde 4</t>
  </si>
  <si>
    <t>Kunde 5</t>
  </si>
  <si>
    <t>Kunde 6</t>
  </si>
  <si>
    <t>Kunde 7</t>
  </si>
  <si>
    <t>Kunde 8</t>
  </si>
  <si>
    <t>Indtægter ex. moms↓</t>
  </si>
  <si>
    <t>Udgifter ex. moms↓</t>
  </si>
  <si>
    <t>Lønninger</t>
  </si>
  <si>
    <t>Feriepenge &amp; SH</t>
  </si>
  <si>
    <t>Personalegoder og multimedier</t>
  </si>
  <si>
    <t>Pensioner</t>
  </si>
  <si>
    <t>ATP</t>
  </si>
  <si>
    <t>AER</t>
  </si>
  <si>
    <t>Kørselsgodtgørelse</t>
  </si>
  <si>
    <t>Øvrige personaleudgifter</t>
  </si>
  <si>
    <t>Kursus og uddannelse</t>
  </si>
  <si>
    <t>Salgs- og rejseomkostninger</t>
  </si>
  <si>
    <t>Restaurationsbesøg</t>
  </si>
  <si>
    <t>Gaver og blomster</t>
  </si>
  <si>
    <t>Rejseudgifter</t>
  </si>
  <si>
    <t>Annoner og reklame</t>
  </si>
  <si>
    <t>Bildrift</t>
  </si>
  <si>
    <t>Brændstof</t>
  </si>
  <si>
    <t>Bilforsikring</t>
  </si>
  <si>
    <t>Reparation/vedligeholdelse</t>
  </si>
  <si>
    <t>Leasing</t>
  </si>
  <si>
    <t>Lokaleomkostninger</t>
  </si>
  <si>
    <t xml:space="preserve">Husleje </t>
  </si>
  <si>
    <t>El, vand og varme</t>
  </si>
  <si>
    <t>Vedligeholdelse og rengøring</t>
  </si>
  <si>
    <t>Lokaleforsikringer</t>
  </si>
  <si>
    <t>Administration</t>
  </si>
  <si>
    <t>Kontorartikler og tryksager</t>
  </si>
  <si>
    <t>EDB-udgifter / Software</t>
  </si>
  <si>
    <t>Vedligeholdelse af inventar</t>
  </si>
  <si>
    <t>Mindre anskaffelser</t>
  </si>
  <si>
    <t>Telefon</t>
  </si>
  <si>
    <t>Internet</t>
  </si>
  <si>
    <t>Porto og gebyrer</t>
  </si>
  <si>
    <t>Revisor</t>
  </si>
  <si>
    <t>Advokat</t>
  </si>
  <si>
    <t>Erhvervsforsikringer</t>
  </si>
  <si>
    <t>Kontingenter</t>
  </si>
  <si>
    <t>Web-hotel og domænenavne</t>
  </si>
  <si>
    <t>Tab af debitorer</t>
  </si>
  <si>
    <t>Afskrivninger</t>
  </si>
  <si>
    <t>Afskrivninger, indretning og lejede lokaler</t>
  </si>
  <si>
    <t>Afskrivninger, driftsmidler og inventar</t>
  </si>
  <si>
    <t>Renter</t>
  </si>
  <si>
    <t>Renteudgifter, bank</t>
  </si>
  <si>
    <t>Renteudgifter, kreditorer</t>
  </si>
  <si>
    <t>Resultat før skat →</t>
  </si>
  <si>
    <t>Driftsbudget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</si>
</sst>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kr&quot;\ #,##0.00_);[Red]\(&quot;kr&quot;\ #,##0.00\)"/>
    <numFmt numFmtId="165" formatCode="mmm"/>
    <numFmt numFmtId="166" formatCode="#,##0_ ;[Red]\-#,##0\ "/>
  </numFmts>
  <fonts count="2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20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4" tint="0.59999389629810485"/>
        <bgColor indexed="16"/>
      </patternFill>
    </fill>
    <fill>
      <patternFill patternType="solid">
        <fgColor theme="4" tint="0.39997558519241921"/>
        <bgColor indexed="16"/>
      </patternFill>
    </fill>
    <fill>
      <patternFill patternType="solid">
        <fgColor theme="6" tint="0.39997558519241921"/>
        <bgColor indexed="1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1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1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40465D"/>
        <bgColor indexed="16"/>
      </patternFill>
    </fill>
    <fill>
      <patternFill patternType="solid">
        <fgColor rgb="FF40465D"/>
        <bgColor indexed="64"/>
      </patternFill>
    </fill>
  </fills>
  <borders count="40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ck">
        <color indexed="64"/>
      </right>
      <top style="thin">
        <color indexed="22"/>
      </top>
      <bottom/>
      <diagonal/>
    </border>
    <border>
      <left style="thin">
        <color indexed="22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24994659260841701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theme="0" tint="-0.24994659260841701"/>
      </top>
      <bottom style="thin">
        <color indexed="55"/>
      </bottom>
      <diagonal/>
    </border>
    <border>
      <left style="thin">
        <color indexed="55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Protection="0"/>
  </cellStyleXfs>
  <cellXfs count="201">
    <xf numFmtId="0" fontId="0" fillId="0" borderId="0" xfId="0"/>
    <xf numFmtId="0" fontId="0" fillId="0" borderId="0" xfId="0" applyProtection="1">
      <protection hidden="1"/>
    </xf>
    <xf numFmtId="0" fontId="9" fillId="5" borderId="17" xfId="0" applyFont="1" applyFill="1" applyBorder="1" applyAlignment="1" applyProtection="1">
      <alignment horizontal="left"/>
      <protection hidden="1"/>
    </xf>
    <xf numFmtId="0" fontId="10" fillId="5" borderId="18" xfId="0" applyFont="1" applyFill="1" applyBorder="1" applyProtection="1">
      <protection hidden="1"/>
    </xf>
    <xf numFmtId="38" fontId="9" fillId="5" borderId="18" xfId="0" applyNumberFormat="1" applyFont="1" applyFill="1" applyBorder="1" applyProtection="1">
      <protection hidden="1"/>
    </xf>
    <xf numFmtId="14" fontId="11" fillId="5" borderId="19" xfId="0" applyNumberFormat="1" applyFont="1" applyFill="1" applyBorder="1" applyProtection="1">
      <protection hidden="1"/>
    </xf>
    <xf numFmtId="38" fontId="9" fillId="5" borderId="20" xfId="0" applyNumberFormat="1" applyFont="1" applyFill="1" applyBorder="1" applyProtection="1">
      <protection hidden="1"/>
    </xf>
    <xf numFmtId="38" fontId="9" fillId="6" borderId="20" xfId="0" applyNumberFormat="1" applyFont="1" applyFill="1" applyBorder="1" applyProtection="1">
      <protection hidden="1"/>
    </xf>
    <xf numFmtId="49" fontId="12" fillId="7" borderId="21" xfId="0" applyNumberFormat="1" applyFont="1" applyFill="1" applyBorder="1" applyProtection="1">
      <protection hidden="1"/>
    </xf>
    <xf numFmtId="49" fontId="13" fillId="6" borderId="0" xfId="0" applyNumberFormat="1" applyFont="1" applyFill="1" applyProtection="1">
      <protection hidden="1"/>
    </xf>
    <xf numFmtId="166" fontId="8" fillId="7" borderId="5" xfId="0" applyNumberFormat="1" applyFont="1" applyFill="1" applyBorder="1" applyProtection="1">
      <protection hidden="1"/>
    </xf>
    <xf numFmtId="166" fontId="8" fillId="3" borderId="5" xfId="0" applyNumberFormat="1" applyFont="1" applyFill="1" applyBorder="1" applyProtection="1">
      <protection hidden="1"/>
    </xf>
    <xf numFmtId="0" fontId="13" fillId="6" borderId="20" xfId="0" applyFont="1" applyFill="1" applyBorder="1" applyProtection="1">
      <protection hidden="1"/>
    </xf>
    <xf numFmtId="166" fontId="8" fillId="7" borderId="22" xfId="0" applyNumberFormat="1" applyFont="1" applyFill="1" applyBorder="1" applyProtection="1">
      <protection hidden="1"/>
    </xf>
    <xf numFmtId="166" fontId="9" fillId="0" borderId="22" xfId="0" applyNumberFormat="1" applyFont="1" applyBorder="1" applyProtection="1">
      <protection locked="0"/>
    </xf>
    <xf numFmtId="0" fontId="9" fillId="6" borderId="20" xfId="0" applyFont="1" applyFill="1" applyBorder="1" applyProtection="1">
      <protection hidden="1"/>
    </xf>
    <xf numFmtId="166" fontId="8" fillId="7" borderId="23" xfId="0" applyNumberFormat="1" applyFont="1" applyFill="1" applyBorder="1" applyProtection="1">
      <protection hidden="1"/>
    </xf>
    <xf numFmtId="0" fontId="9" fillId="6" borderId="24" xfId="0" applyFont="1" applyFill="1" applyBorder="1" applyProtection="1">
      <protection hidden="1"/>
    </xf>
    <xf numFmtId="49" fontId="8" fillId="0" borderId="0" xfId="0" applyNumberFormat="1" applyFont="1" applyProtection="1">
      <protection hidden="1"/>
    </xf>
    <xf numFmtId="166" fontId="8" fillId="0" borderId="0" xfId="0" applyNumberFormat="1" applyFont="1" applyProtection="1">
      <protection hidden="1"/>
    </xf>
    <xf numFmtId="0" fontId="9" fillId="0" borderId="0" xfId="0" applyFont="1" applyProtection="1">
      <protection hidden="1"/>
    </xf>
    <xf numFmtId="0" fontId="9" fillId="4" borderId="20" xfId="0" applyFont="1" applyFill="1" applyBorder="1" applyProtection="1">
      <protection hidden="1"/>
    </xf>
    <xf numFmtId="166" fontId="8" fillId="8" borderId="22" xfId="0" applyNumberFormat="1" applyFont="1" applyFill="1" applyBorder="1" applyProtection="1">
      <protection hidden="1"/>
    </xf>
    <xf numFmtId="166" fontId="8" fillId="8" borderId="25" xfId="0" applyNumberFormat="1" applyFont="1" applyFill="1" applyBorder="1" applyProtection="1">
      <protection hidden="1"/>
    </xf>
    <xf numFmtId="0" fontId="9" fillId="4" borderId="24" xfId="0" applyFont="1" applyFill="1" applyBorder="1" applyProtection="1">
      <protection hidden="1"/>
    </xf>
    <xf numFmtId="166" fontId="8" fillId="9" borderId="6" xfId="0" applyNumberFormat="1" applyFont="1" applyFill="1" applyBorder="1" applyProtection="1">
      <protection hidden="1"/>
    </xf>
    <xf numFmtId="166" fontId="8" fillId="10" borderId="0" xfId="0" applyNumberFormat="1" applyFont="1" applyFill="1" applyProtection="1">
      <protection hidden="1"/>
    </xf>
    <xf numFmtId="166" fontId="8" fillId="10" borderId="4" xfId="0" applyNumberFormat="1" applyFont="1" applyFill="1" applyBorder="1" applyProtection="1">
      <protection hidden="1"/>
    </xf>
    <xf numFmtId="0" fontId="9" fillId="11" borderId="20" xfId="0" applyFont="1" applyFill="1" applyBorder="1" applyProtection="1">
      <protection hidden="1"/>
    </xf>
    <xf numFmtId="166" fontId="8" fillId="12" borderId="8" xfId="0" applyNumberFormat="1" applyFont="1" applyFill="1" applyBorder="1" applyProtection="1">
      <protection hidden="1"/>
    </xf>
    <xf numFmtId="166" fontId="8" fillId="12" borderId="0" xfId="0" applyNumberFormat="1" applyFont="1" applyFill="1" applyProtection="1">
      <protection hidden="1"/>
    </xf>
    <xf numFmtId="166" fontId="8" fillId="10" borderId="26" xfId="0" applyNumberFormat="1" applyFont="1" applyFill="1" applyBorder="1" applyProtection="1">
      <protection hidden="1"/>
    </xf>
    <xf numFmtId="166" fontId="8" fillId="10" borderId="27" xfId="0" applyNumberFormat="1" applyFont="1" applyFill="1" applyBorder="1" applyProtection="1">
      <protection hidden="1"/>
    </xf>
    <xf numFmtId="166" fontId="9" fillId="12" borderId="4" xfId="0" applyNumberFormat="1" applyFont="1" applyFill="1" applyBorder="1" applyProtection="1">
      <protection hidden="1"/>
    </xf>
    <xf numFmtId="0" fontId="9" fillId="12" borderId="0" xfId="0" applyFont="1" applyFill="1" applyProtection="1">
      <protection hidden="1"/>
    </xf>
    <xf numFmtId="0" fontId="9" fillId="11" borderId="0" xfId="0" applyFont="1" applyFill="1" applyProtection="1">
      <protection hidden="1"/>
    </xf>
    <xf numFmtId="0" fontId="9" fillId="11" borderId="28" xfId="0" applyFont="1" applyFill="1" applyBorder="1" applyProtection="1">
      <protection hidden="1"/>
    </xf>
    <xf numFmtId="0" fontId="9" fillId="11" borderId="29" xfId="0" applyFont="1" applyFill="1" applyBorder="1" applyProtection="1">
      <protection hidden="1"/>
    </xf>
    <xf numFmtId="38" fontId="9" fillId="11" borderId="29" xfId="0" applyNumberFormat="1" applyFont="1" applyFill="1" applyBorder="1" applyProtection="1">
      <protection hidden="1"/>
    </xf>
    <xf numFmtId="0" fontId="9" fillId="11" borderId="24" xfId="0" applyFont="1" applyFill="1" applyBorder="1" applyProtection="1">
      <protection hidden="1"/>
    </xf>
    <xf numFmtId="38" fontId="13" fillId="0" borderId="0" xfId="0" applyNumberFormat="1" applyFont="1" applyProtection="1">
      <protection hidden="1"/>
    </xf>
    <xf numFmtId="38" fontId="9" fillId="13" borderId="0" xfId="0" applyNumberFormat="1" applyFont="1" applyFill="1" applyProtection="1">
      <protection hidden="1"/>
    </xf>
    <xf numFmtId="38" fontId="9" fillId="13" borderId="29" xfId="0" applyNumberFormat="1" applyFont="1" applyFill="1" applyBorder="1" applyProtection="1">
      <protection hidden="1"/>
    </xf>
    <xf numFmtId="38" fontId="9" fillId="5" borderId="24" xfId="0" applyNumberFormat="1" applyFont="1" applyFill="1" applyBorder="1" applyProtection="1">
      <protection hidden="1"/>
    </xf>
    <xf numFmtId="38" fontId="9" fillId="6" borderId="19" xfId="0" applyNumberFormat="1" applyFont="1" applyFill="1" applyBorder="1" applyProtection="1">
      <protection hidden="1"/>
    </xf>
    <xf numFmtId="38" fontId="9" fillId="5" borderId="21" xfId="0" applyNumberFormat="1" applyFont="1" applyFill="1" applyBorder="1" applyProtection="1">
      <protection hidden="1"/>
    </xf>
    <xf numFmtId="38" fontId="9" fillId="5" borderId="0" xfId="0" applyNumberFormat="1" applyFont="1" applyFill="1" applyProtection="1">
      <protection hidden="1"/>
    </xf>
    <xf numFmtId="0" fontId="9" fillId="5" borderId="21" xfId="0" applyFont="1" applyFill="1" applyBorder="1" applyProtection="1">
      <protection hidden="1"/>
    </xf>
    <xf numFmtId="0" fontId="9" fillId="5" borderId="0" xfId="0" applyFont="1" applyFill="1" applyAlignment="1" applyProtection="1">
      <alignment horizontal="right"/>
      <protection hidden="1"/>
    </xf>
    <xf numFmtId="38" fontId="9" fillId="0" borderId="0" xfId="0" applyNumberFormat="1" applyFont="1" applyProtection="1">
      <protection hidden="1"/>
    </xf>
    <xf numFmtId="0" fontId="14" fillId="14" borderId="21" xfId="0" applyFont="1" applyFill="1" applyBorder="1" applyAlignment="1" applyProtection="1">
      <alignment vertical="center"/>
      <protection hidden="1"/>
    </xf>
    <xf numFmtId="0" fontId="9" fillId="14" borderId="0" xfId="0" applyFont="1" applyFill="1" applyProtection="1">
      <protection hidden="1"/>
    </xf>
    <xf numFmtId="0" fontId="9" fillId="14" borderId="21" xfId="0" applyFont="1" applyFill="1" applyBorder="1" applyProtection="1">
      <protection hidden="1"/>
    </xf>
    <xf numFmtId="0" fontId="15" fillId="7" borderId="18" xfId="0" applyFont="1" applyFill="1" applyBorder="1" applyAlignment="1" applyProtection="1">
      <alignment horizontal="left" vertical="top"/>
      <protection hidden="1"/>
    </xf>
    <xf numFmtId="0" fontId="10" fillId="0" borderId="0" xfId="0" applyFont="1" applyProtection="1">
      <protection hidden="1"/>
    </xf>
    <xf numFmtId="14" fontId="10" fillId="0" borderId="0" xfId="0" applyNumberFormat="1" applyFont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Protection="1">
      <protection hidden="1"/>
    </xf>
    <xf numFmtId="164" fontId="10" fillId="0" borderId="0" xfId="2" applyFont="1" applyProtection="1">
      <protection hidden="1"/>
    </xf>
    <xf numFmtId="166" fontId="9" fillId="0" borderId="22" xfId="0" applyNumberFormat="1" applyFont="1" applyBorder="1" applyProtection="1">
      <protection hidden="1"/>
    </xf>
    <xf numFmtId="0" fontId="9" fillId="5" borderId="0" xfId="0" applyFont="1" applyFill="1" applyProtection="1">
      <protection hidden="1"/>
    </xf>
    <xf numFmtId="0" fontId="12" fillId="15" borderId="10" xfId="0" applyFont="1" applyFill="1" applyBorder="1" applyAlignment="1" applyProtection="1">
      <alignment horizontal="center"/>
      <protection hidden="1"/>
    </xf>
    <xf numFmtId="4" fontId="12" fillId="15" borderId="10" xfId="0" applyNumberFormat="1" applyFont="1" applyFill="1" applyBorder="1" applyAlignment="1" applyProtection="1">
      <alignment horizontal="center"/>
      <protection hidden="1"/>
    </xf>
    <xf numFmtId="49" fontId="12" fillId="8" borderId="17" xfId="0" applyNumberFormat="1" applyFont="1" applyFill="1" applyBorder="1" applyProtection="1">
      <protection hidden="1"/>
    </xf>
    <xf numFmtId="49" fontId="12" fillId="4" borderId="18" xfId="0" applyNumberFormat="1" applyFont="1" applyFill="1" applyBorder="1" applyProtection="1">
      <protection hidden="1"/>
    </xf>
    <xf numFmtId="166" fontId="8" fillId="8" borderId="36" xfId="0" applyNumberFormat="1" applyFont="1" applyFill="1" applyBorder="1" applyProtection="1">
      <protection hidden="1"/>
    </xf>
    <xf numFmtId="0" fontId="9" fillId="4" borderId="19" xfId="0" applyFont="1" applyFill="1" applyBorder="1" applyProtection="1">
      <protection hidden="1"/>
    </xf>
    <xf numFmtId="49" fontId="12" fillId="12" borderId="17" xfId="0" applyNumberFormat="1" applyFont="1" applyFill="1" applyBorder="1" applyProtection="1">
      <protection hidden="1"/>
    </xf>
    <xf numFmtId="49" fontId="12" fillId="11" borderId="18" xfId="0" applyNumberFormat="1" applyFont="1" applyFill="1" applyBorder="1" applyProtection="1">
      <protection hidden="1"/>
    </xf>
    <xf numFmtId="166" fontId="8" fillId="12" borderId="36" xfId="0" applyNumberFormat="1" applyFont="1" applyFill="1" applyBorder="1" applyProtection="1">
      <protection hidden="1"/>
    </xf>
    <xf numFmtId="0" fontId="9" fillId="11" borderId="37" xfId="0" applyFont="1" applyFill="1" applyBorder="1" applyProtection="1">
      <protection hidden="1"/>
    </xf>
    <xf numFmtId="0" fontId="17" fillId="7" borderId="17" xfId="0" applyFont="1" applyFill="1" applyBorder="1" applyAlignment="1" applyProtection="1">
      <alignment horizontal="left" vertical="top"/>
      <protection hidden="1"/>
    </xf>
    <xf numFmtId="38" fontId="8" fillId="6" borderId="18" xfId="0" applyNumberFormat="1" applyFont="1" applyFill="1" applyBorder="1" applyAlignment="1" applyProtection="1">
      <alignment horizontal="center"/>
      <protection hidden="1"/>
    </xf>
    <xf numFmtId="165" fontId="12" fillId="6" borderId="18" xfId="0" applyNumberFormat="1" applyFont="1" applyFill="1" applyBorder="1" applyAlignment="1" applyProtection="1">
      <alignment horizontal="center"/>
      <protection hidden="1"/>
    </xf>
    <xf numFmtId="0" fontId="0" fillId="19" borderId="0" xfId="0" applyFill="1" applyProtection="1">
      <protection hidden="1"/>
    </xf>
    <xf numFmtId="0" fontId="17" fillId="19" borderId="17" xfId="0" applyFont="1" applyFill="1" applyBorder="1" applyAlignment="1" applyProtection="1">
      <alignment horizontal="left" vertical="top"/>
      <protection hidden="1"/>
    </xf>
    <xf numFmtId="0" fontId="15" fillId="19" borderId="18" xfId="0" applyFont="1" applyFill="1" applyBorder="1" applyAlignment="1" applyProtection="1">
      <alignment horizontal="left" vertical="top"/>
      <protection hidden="1"/>
    </xf>
    <xf numFmtId="38" fontId="8" fillId="20" borderId="18" xfId="0" applyNumberFormat="1" applyFont="1" applyFill="1" applyBorder="1" applyAlignment="1" applyProtection="1">
      <alignment horizontal="center"/>
      <protection hidden="1"/>
    </xf>
    <xf numFmtId="165" fontId="12" fillId="20" borderId="18" xfId="0" applyNumberFormat="1" applyFont="1" applyFill="1" applyBorder="1" applyAlignment="1" applyProtection="1">
      <alignment horizontal="center"/>
      <protection hidden="1"/>
    </xf>
    <xf numFmtId="0" fontId="12" fillId="20" borderId="19" xfId="0" applyFont="1" applyFill="1" applyBorder="1" applyProtection="1">
      <protection hidden="1"/>
    </xf>
    <xf numFmtId="49" fontId="12" fillId="19" borderId="21" xfId="0" applyNumberFormat="1" applyFont="1" applyFill="1" applyBorder="1" applyProtection="1">
      <protection hidden="1"/>
    </xf>
    <xf numFmtId="49" fontId="13" fillId="20" borderId="0" xfId="0" applyNumberFormat="1" applyFont="1" applyFill="1" applyProtection="1">
      <protection hidden="1"/>
    </xf>
    <xf numFmtId="166" fontId="8" fillId="19" borderId="5" xfId="0" applyNumberFormat="1" applyFont="1" applyFill="1" applyBorder="1" applyProtection="1">
      <protection hidden="1"/>
    </xf>
    <xf numFmtId="166" fontId="8" fillId="21" borderId="5" xfId="0" applyNumberFormat="1" applyFont="1" applyFill="1" applyBorder="1" applyProtection="1">
      <protection hidden="1"/>
    </xf>
    <xf numFmtId="0" fontId="13" fillId="20" borderId="20" xfId="0" applyFont="1" applyFill="1" applyBorder="1" applyProtection="1">
      <protection hidden="1"/>
    </xf>
    <xf numFmtId="166" fontId="8" fillId="19" borderId="22" xfId="0" applyNumberFormat="1" applyFont="1" applyFill="1" applyBorder="1" applyProtection="1">
      <protection hidden="1"/>
    </xf>
    <xf numFmtId="0" fontId="9" fillId="20" borderId="20" xfId="0" applyFont="1" applyFill="1" applyBorder="1" applyProtection="1">
      <protection hidden="1"/>
    </xf>
    <xf numFmtId="38" fontId="9" fillId="20" borderId="20" xfId="0" applyNumberFormat="1" applyFont="1" applyFill="1" applyBorder="1" applyProtection="1">
      <protection hidden="1"/>
    </xf>
    <xf numFmtId="166" fontId="8" fillId="19" borderId="23" xfId="0" applyNumberFormat="1" applyFont="1" applyFill="1" applyBorder="1" applyProtection="1">
      <protection hidden="1"/>
    </xf>
    <xf numFmtId="0" fontId="9" fillId="20" borderId="24" xfId="0" applyFont="1" applyFill="1" applyBorder="1" applyProtection="1">
      <protection hidden="1"/>
    </xf>
    <xf numFmtId="166" fontId="8" fillId="0" borderId="6" xfId="0" applyNumberFormat="1" applyFont="1" applyBorder="1" applyProtection="1">
      <protection hidden="1"/>
    </xf>
    <xf numFmtId="166" fontId="8" fillId="0" borderId="4" xfId="0" applyNumberFormat="1" applyFont="1" applyBorder="1" applyProtection="1">
      <protection hidden="1"/>
    </xf>
    <xf numFmtId="166" fontId="8" fillId="0" borderId="26" xfId="0" applyNumberFormat="1" applyFont="1" applyBorder="1" applyProtection="1">
      <protection hidden="1"/>
    </xf>
    <xf numFmtId="166" fontId="8" fillId="0" borderId="27" xfId="0" applyNumberFormat="1" applyFont="1" applyBorder="1" applyProtection="1">
      <protection hidden="1"/>
    </xf>
    <xf numFmtId="49" fontId="12" fillId="19" borderId="17" xfId="0" applyNumberFormat="1" applyFont="1" applyFill="1" applyBorder="1" applyProtection="1">
      <protection hidden="1"/>
    </xf>
    <xf numFmtId="49" fontId="12" fillId="20" borderId="18" xfId="0" applyNumberFormat="1" applyFont="1" applyFill="1" applyBorder="1" applyProtection="1">
      <protection hidden="1"/>
    </xf>
    <xf numFmtId="0" fontId="9" fillId="20" borderId="28" xfId="0" applyFont="1" applyFill="1" applyBorder="1" applyProtection="1">
      <protection hidden="1"/>
    </xf>
    <xf numFmtId="0" fontId="9" fillId="20" borderId="29" xfId="0" applyFont="1" applyFill="1" applyBorder="1" applyProtection="1">
      <protection hidden="1"/>
    </xf>
    <xf numFmtId="166" fontId="8" fillId="19" borderId="36" xfId="0" applyNumberFormat="1" applyFont="1" applyFill="1" applyBorder="1" applyProtection="1">
      <protection hidden="1"/>
    </xf>
    <xf numFmtId="0" fontId="9" fillId="20" borderId="37" xfId="0" applyFont="1" applyFill="1" applyBorder="1" applyProtection="1">
      <protection hidden="1"/>
    </xf>
    <xf numFmtId="166" fontId="8" fillId="19" borderId="8" xfId="0" applyNumberFormat="1" applyFont="1" applyFill="1" applyBorder="1" applyProtection="1">
      <protection hidden="1"/>
    </xf>
    <xf numFmtId="166" fontId="8" fillId="19" borderId="0" xfId="0" applyNumberFormat="1" applyFont="1" applyFill="1" applyProtection="1">
      <protection hidden="1"/>
    </xf>
    <xf numFmtId="0" fontId="9" fillId="19" borderId="0" xfId="0" applyFont="1" applyFill="1" applyProtection="1">
      <protection hidden="1"/>
    </xf>
    <xf numFmtId="0" fontId="9" fillId="20" borderId="0" xfId="0" applyFont="1" applyFill="1" applyProtection="1">
      <protection hidden="1"/>
    </xf>
    <xf numFmtId="166" fontId="9" fillId="19" borderId="4" xfId="0" applyNumberFormat="1" applyFont="1" applyFill="1" applyBorder="1" applyProtection="1">
      <protection hidden="1"/>
    </xf>
    <xf numFmtId="38" fontId="9" fillId="20" borderId="29" xfId="0" applyNumberFormat="1" applyFont="1" applyFill="1" applyBorder="1" applyProtection="1">
      <protection hidden="1"/>
    </xf>
    <xf numFmtId="0" fontId="19" fillId="0" borderId="0" xfId="0" applyFont="1" applyProtection="1">
      <protection hidden="1"/>
    </xf>
    <xf numFmtId="14" fontId="19" fillId="0" borderId="0" xfId="0" applyNumberFormat="1" applyFont="1" applyProtection="1">
      <protection hidden="1"/>
    </xf>
    <xf numFmtId="49" fontId="12" fillId="22" borderId="18" xfId="0" applyNumberFormat="1" applyFont="1" applyFill="1" applyBorder="1" applyProtection="1">
      <protection hidden="1"/>
    </xf>
    <xf numFmtId="166" fontId="8" fillId="23" borderId="36" xfId="0" applyNumberFormat="1" applyFont="1" applyFill="1" applyBorder="1" applyProtection="1">
      <protection hidden="1"/>
    </xf>
    <xf numFmtId="0" fontId="9" fillId="22" borderId="19" xfId="0" applyFont="1" applyFill="1" applyBorder="1" applyProtection="1">
      <protection hidden="1"/>
    </xf>
    <xf numFmtId="0" fontId="9" fillId="22" borderId="20" xfId="0" applyFont="1" applyFill="1" applyBorder="1" applyProtection="1">
      <protection hidden="1"/>
    </xf>
    <xf numFmtId="0" fontId="9" fillId="22" borderId="24" xfId="0" applyFont="1" applyFill="1" applyBorder="1" applyProtection="1">
      <protection hidden="1"/>
    </xf>
    <xf numFmtId="49" fontId="20" fillId="23" borderId="17" xfId="0" applyNumberFormat="1" applyFont="1" applyFill="1" applyBorder="1" applyProtection="1">
      <protection hidden="1"/>
    </xf>
    <xf numFmtId="166" fontId="22" fillId="23" borderId="36" xfId="0" applyNumberFormat="1" applyFont="1" applyFill="1" applyBorder="1" applyProtection="1">
      <protection hidden="1"/>
    </xf>
    <xf numFmtId="166" fontId="22" fillId="23" borderId="22" xfId="0" applyNumberFormat="1" applyFont="1" applyFill="1" applyBorder="1" applyProtection="1">
      <protection hidden="1"/>
    </xf>
    <xf numFmtId="166" fontId="22" fillId="23" borderId="25" xfId="0" applyNumberFormat="1" applyFont="1" applyFill="1" applyBorder="1" applyProtection="1">
      <protection hidden="1"/>
    </xf>
    <xf numFmtId="0" fontId="23" fillId="22" borderId="17" xfId="0" applyFont="1" applyFill="1" applyBorder="1" applyAlignment="1" applyProtection="1">
      <alignment horizontal="left"/>
      <protection hidden="1"/>
    </xf>
    <xf numFmtId="0" fontId="19" fillId="22" borderId="18" xfId="0" applyFont="1" applyFill="1" applyBorder="1" applyProtection="1">
      <protection hidden="1"/>
    </xf>
    <xf numFmtId="0" fontId="24" fillId="23" borderId="21" xfId="0" applyFont="1" applyFill="1" applyBorder="1" applyAlignment="1" applyProtection="1">
      <alignment vertical="center"/>
      <protection hidden="1"/>
    </xf>
    <xf numFmtId="0" fontId="23" fillId="23" borderId="0" xfId="0" applyFont="1" applyFill="1" applyProtection="1">
      <protection hidden="1"/>
    </xf>
    <xf numFmtId="38" fontId="23" fillId="22" borderId="21" xfId="0" applyNumberFormat="1" applyFont="1" applyFill="1" applyBorder="1" applyProtection="1">
      <protection hidden="1"/>
    </xf>
    <xf numFmtId="38" fontId="23" fillId="22" borderId="0" xfId="0" applyNumberFormat="1" applyFont="1" applyFill="1" applyProtection="1">
      <protection hidden="1"/>
    </xf>
    <xf numFmtId="38" fontId="23" fillId="22" borderId="20" xfId="0" applyNumberFormat="1" applyFont="1" applyFill="1" applyBorder="1" applyProtection="1">
      <protection hidden="1"/>
    </xf>
    <xf numFmtId="0" fontId="23" fillId="23" borderId="21" xfId="0" applyFont="1" applyFill="1" applyBorder="1" applyProtection="1">
      <protection hidden="1"/>
    </xf>
    <xf numFmtId="0" fontId="23" fillId="22" borderId="21" xfId="0" applyFont="1" applyFill="1" applyBorder="1" applyProtection="1">
      <protection hidden="1"/>
    </xf>
    <xf numFmtId="0" fontId="23" fillId="22" borderId="0" xfId="0" applyFont="1" applyFill="1" applyAlignment="1" applyProtection="1">
      <alignment horizontal="right"/>
      <protection hidden="1"/>
    </xf>
    <xf numFmtId="0" fontId="20" fillId="23" borderId="10" xfId="0" applyFont="1" applyFill="1" applyBorder="1" applyAlignment="1" applyProtection="1">
      <alignment horizontal="center"/>
      <protection locked="0"/>
    </xf>
    <xf numFmtId="0" fontId="25" fillId="23" borderId="0" xfId="0" applyFont="1" applyFill="1" applyAlignment="1" applyProtection="1">
      <alignment horizontal="left" vertical="top"/>
      <protection hidden="1"/>
    </xf>
    <xf numFmtId="4" fontId="20" fillId="23" borderId="10" xfId="0" applyNumberFormat="1" applyFont="1" applyFill="1" applyBorder="1" applyAlignment="1" applyProtection="1">
      <alignment horizontal="center"/>
      <protection locked="0"/>
    </xf>
    <xf numFmtId="0" fontId="23" fillId="22" borderId="0" xfId="0" applyFont="1" applyFill="1" applyProtection="1">
      <protection hidden="1"/>
    </xf>
    <xf numFmtId="38" fontId="9" fillId="0" borderId="39" xfId="0" applyNumberFormat="1" applyFont="1" applyBorder="1" applyProtection="1">
      <protection hidden="1"/>
    </xf>
    <xf numFmtId="38" fontId="9" fillId="23" borderId="0" xfId="0" applyNumberFormat="1" applyFont="1" applyFill="1" applyProtection="1">
      <protection hidden="1"/>
    </xf>
    <xf numFmtId="38" fontId="9" fillId="23" borderId="38" xfId="0" applyNumberFormat="1" applyFont="1" applyFill="1" applyBorder="1" applyProtection="1">
      <protection hidden="1"/>
    </xf>
    <xf numFmtId="0" fontId="0" fillId="23" borderId="0" xfId="0" applyFill="1" applyProtection="1">
      <protection hidden="1"/>
    </xf>
    <xf numFmtId="0" fontId="25" fillId="23" borderId="21" xfId="0" applyFont="1" applyFill="1" applyBorder="1" applyAlignment="1" applyProtection="1">
      <alignment horizontal="left" vertical="top"/>
      <protection hidden="1"/>
    </xf>
    <xf numFmtId="0" fontId="25" fillId="23" borderId="0" xfId="0" applyFont="1" applyFill="1" applyAlignment="1" applyProtection="1">
      <alignment horizontal="left" vertical="top"/>
      <protection hidden="1"/>
    </xf>
    <xf numFmtId="0" fontId="25" fillId="23" borderId="28" xfId="0" applyFont="1" applyFill="1" applyBorder="1" applyAlignment="1" applyProtection="1">
      <alignment horizontal="left" vertical="top"/>
      <protection hidden="1"/>
    </xf>
    <xf numFmtId="0" fontId="25" fillId="23" borderId="29" xfId="0" applyFont="1" applyFill="1" applyBorder="1" applyAlignment="1" applyProtection="1">
      <alignment horizontal="left" vertical="top"/>
      <protection hidden="1"/>
    </xf>
    <xf numFmtId="49" fontId="21" fillId="23" borderId="34" xfId="0" applyNumberFormat="1" applyFont="1" applyFill="1" applyBorder="1" applyAlignment="1" applyProtection="1">
      <alignment horizontal="right"/>
      <protection hidden="1"/>
    </xf>
    <xf numFmtId="49" fontId="21" fillId="23" borderId="35" xfId="0" applyNumberFormat="1" applyFont="1" applyFill="1" applyBorder="1" applyAlignment="1" applyProtection="1">
      <alignment horizontal="right"/>
      <protection hidden="1"/>
    </xf>
    <xf numFmtId="49" fontId="9" fillId="0" borderId="30" xfId="0" applyNumberFormat="1" applyFont="1" applyBorder="1" applyAlignment="1" applyProtection="1">
      <alignment horizontal="left"/>
      <protection locked="0"/>
    </xf>
    <xf numFmtId="49" fontId="9" fillId="0" borderId="31" xfId="0" applyNumberFormat="1" applyFont="1" applyBorder="1" applyAlignment="1" applyProtection="1">
      <alignment horizontal="left"/>
      <protection locked="0"/>
    </xf>
    <xf numFmtId="49" fontId="9" fillId="0" borderId="34" xfId="0" applyNumberFormat="1" applyFont="1" applyBorder="1" applyAlignment="1" applyProtection="1">
      <alignment horizontal="left"/>
      <protection locked="0"/>
    </xf>
    <xf numFmtId="49" fontId="9" fillId="0" borderId="35" xfId="0" applyNumberFormat="1" applyFont="1" applyBorder="1" applyAlignment="1" applyProtection="1">
      <alignment horizontal="left"/>
      <protection locked="0"/>
    </xf>
    <xf numFmtId="49" fontId="8" fillId="0" borderId="34" xfId="0" applyNumberFormat="1" applyFont="1" applyBorder="1" applyAlignment="1" applyProtection="1">
      <alignment horizontal="left"/>
      <protection locked="0"/>
    </xf>
    <xf numFmtId="49" fontId="8" fillId="0" borderId="35" xfId="0" applyNumberFormat="1" applyFont="1" applyBorder="1" applyAlignment="1" applyProtection="1">
      <alignment horizontal="left"/>
      <protection locked="0"/>
    </xf>
    <xf numFmtId="49" fontId="18" fillId="0" borderId="34" xfId="0" applyNumberFormat="1" applyFont="1" applyBorder="1" applyAlignment="1" applyProtection="1">
      <alignment horizontal="left"/>
      <protection locked="0"/>
    </xf>
    <xf numFmtId="49" fontId="18" fillId="0" borderId="35" xfId="0" applyNumberFormat="1" applyFont="1" applyBorder="1" applyAlignment="1" applyProtection="1">
      <alignment horizontal="left"/>
      <protection locked="0"/>
    </xf>
    <xf numFmtId="0" fontId="7" fillId="22" borderId="17" xfId="0" applyFont="1" applyFill="1" applyBorder="1" applyAlignment="1" applyProtection="1">
      <alignment horizontal="center"/>
      <protection hidden="1"/>
    </xf>
    <xf numFmtId="0" fontId="7" fillId="22" borderId="18" xfId="0" applyFont="1" applyFill="1" applyBorder="1" applyAlignment="1" applyProtection="1">
      <alignment horizontal="center"/>
      <protection hidden="1"/>
    </xf>
    <xf numFmtId="0" fontId="7" fillId="22" borderId="19" xfId="0" applyFont="1" applyFill="1" applyBorder="1" applyAlignment="1" applyProtection="1">
      <alignment horizontal="center"/>
      <protection hidden="1"/>
    </xf>
    <xf numFmtId="0" fontId="12" fillId="19" borderId="21" xfId="0" applyFont="1" applyFill="1" applyBorder="1" applyAlignment="1" applyProtection="1">
      <alignment horizontal="right"/>
      <protection hidden="1"/>
    </xf>
    <xf numFmtId="0" fontId="12" fillId="19" borderId="3" xfId="0" applyFont="1" applyFill="1" applyBorder="1" applyAlignment="1" applyProtection="1">
      <alignment horizontal="right"/>
      <protection hidden="1"/>
    </xf>
    <xf numFmtId="0" fontId="13" fillId="19" borderId="21" xfId="0" applyFont="1" applyFill="1" applyBorder="1" applyAlignment="1" applyProtection="1">
      <alignment horizontal="center"/>
      <protection hidden="1"/>
    </xf>
    <xf numFmtId="0" fontId="13" fillId="19" borderId="0" xfId="0" applyFont="1" applyFill="1" applyAlignment="1" applyProtection="1">
      <alignment horizontal="center"/>
      <protection hidden="1"/>
    </xf>
    <xf numFmtId="0" fontId="9" fillId="19" borderId="21" xfId="0" applyFont="1" applyFill="1" applyBorder="1" applyAlignment="1" applyProtection="1">
      <alignment horizontal="right"/>
      <protection hidden="1"/>
    </xf>
    <xf numFmtId="0" fontId="9" fillId="19" borderId="3" xfId="0" applyFont="1" applyFill="1" applyBorder="1" applyAlignment="1" applyProtection="1">
      <alignment horizontal="right"/>
      <protection hidden="1"/>
    </xf>
    <xf numFmtId="0" fontId="9" fillId="19" borderId="21" xfId="0" applyFont="1" applyFill="1" applyBorder="1" applyAlignment="1" applyProtection="1">
      <alignment horizontal="center"/>
      <protection hidden="1"/>
    </xf>
    <xf numFmtId="0" fontId="9" fillId="19" borderId="3" xfId="0" applyFont="1" applyFill="1" applyBorder="1" applyAlignment="1" applyProtection="1">
      <alignment horizontal="center"/>
      <protection hidden="1"/>
    </xf>
    <xf numFmtId="49" fontId="16" fillId="19" borderId="32" xfId="0" applyNumberFormat="1" applyFont="1" applyFill="1" applyBorder="1" applyAlignment="1" applyProtection="1">
      <alignment horizontal="right"/>
      <protection hidden="1"/>
    </xf>
    <xf numFmtId="49" fontId="16" fillId="19" borderId="33" xfId="0" applyNumberFormat="1" applyFont="1" applyFill="1" applyBorder="1" applyAlignment="1" applyProtection="1">
      <alignment horizontal="right"/>
      <protection hidden="1"/>
    </xf>
    <xf numFmtId="49" fontId="9" fillId="2" borderId="30" xfId="0" applyNumberFormat="1" applyFont="1" applyFill="1" applyBorder="1" applyAlignment="1" applyProtection="1">
      <alignment horizontal="left"/>
      <protection hidden="1"/>
    </xf>
    <xf numFmtId="49" fontId="9" fillId="2" borderId="31" xfId="0" applyNumberFormat="1" applyFont="1" applyFill="1" applyBorder="1" applyAlignment="1" applyProtection="1">
      <alignment horizontal="left"/>
      <protection hidden="1"/>
    </xf>
    <xf numFmtId="38" fontId="10" fillId="17" borderId="13" xfId="1" applyNumberFormat="1" applyFont="1" applyFill="1" applyBorder="1" applyAlignment="1" applyProtection="1">
      <alignment horizontal="center" vertical="center"/>
      <protection hidden="1"/>
    </xf>
    <xf numFmtId="0" fontId="10" fillId="17" borderId="14" xfId="1" applyFont="1" applyFill="1" applyBorder="1" applyAlignment="1" applyProtection="1">
      <alignment horizontal="center" vertical="center"/>
      <protection hidden="1"/>
    </xf>
    <xf numFmtId="0" fontId="10" fillId="17" borderId="15" xfId="1" applyFont="1" applyFill="1" applyBorder="1" applyAlignment="1" applyProtection="1">
      <alignment horizontal="center" vertical="center"/>
      <protection hidden="1"/>
    </xf>
    <xf numFmtId="0" fontId="10" fillId="17" borderId="16" xfId="1" applyFont="1" applyFill="1" applyBorder="1" applyAlignment="1" applyProtection="1">
      <alignment horizontal="center" vertical="center"/>
      <protection hidden="1"/>
    </xf>
    <xf numFmtId="38" fontId="10" fillId="16" borderId="1" xfId="1" applyNumberFormat="1" applyFont="1" applyFill="1" applyBorder="1" applyAlignment="1" applyProtection="1">
      <alignment horizontal="center" vertical="center"/>
      <protection hidden="1"/>
    </xf>
    <xf numFmtId="0" fontId="10" fillId="16" borderId="2" xfId="1" applyFont="1" applyFill="1" applyBorder="1" applyAlignment="1" applyProtection="1">
      <alignment horizontal="center" vertical="center"/>
      <protection hidden="1"/>
    </xf>
    <xf numFmtId="0" fontId="10" fillId="16" borderId="9" xfId="1" applyFont="1" applyFill="1" applyBorder="1" applyAlignment="1" applyProtection="1">
      <alignment horizontal="center" vertical="center"/>
      <protection hidden="1"/>
    </xf>
    <xf numFmtId="0" fontId="10" fillId="16" borderId="7" xfId="1" applyFont="1" applyFill="1" applyBorder="1" applyAlignment="1" applyProtection="1">
      <alignment horizontal="center" vertical="center"/>
      <protection hidden="1"/>
    </xf>
    <xf numFmtId="38" fontId="6" fillId="12" borderId="11" xfId="1" applyNumberFormat="1" applyFont="1" applyFill="1" applyBorder="1" applyAlignment="1" applyProtection="1">
      <alignment horizontal="center" vertical="center"/>
      <protection hidden="1"/>
    </xf>
    <xf numFmtId="38" fontId="6" fillId="12" borderId="12" xfId="1" applyNumberFormat="1" applyFont="1" applyFill="1" applyBorder="1" applyAlignment="1" applyProtection="1">
      <alignment horizontal="center" vertical="center"/>
      <protection hidden="1"/>
    </xf>
    <xf numFmtId="0" fontId="17" fillId="14" borderId="21" xfId="0" applyFont="1" applyFill="1" applyBorder="1" applyAlignment="1" applyProtection="1">
      <alignment horizontal="left" vertical="top"/>
      <protection hidden="1"/>
    </xf>
    <xf numFmtId="0" fontId="17" fillId="14" borderId="0" xfId="0" applyFont="1" applyFill="1" applyAlignment="1" applyProtection="1">
      <alignment horizontal="left" vertical="top"/>
      <protection hidden="1"/>
    </xf>
    <xf numFmtId="0" fontId="17" fillId="14" borderId="28" xfId="0" applyFont="1" applyFill="1" applyBorder="1" applyAlignment="1" applyProtection="1">
      <alignment horizontal="left" vertical="top"/>
      <protection hidden="1"/>
    </xf>
    <xf numFmtId="0" fontId="17" fillId="14" borderId="29" xfId="0" applyFont="1" applyFill="1" applyBorder="1" applyAlignment="1" applyProtection="1">
      <alignment horizontal="left" vertical="top"/>
      <protection hidden="1"/>
    </xf>
    <xf numFmtId="0" fontId="9" fillId="2" borderId="30" xfId="0" applyFont="1" applyFill="1" applyBorder="1" applyAlignment="1" applyProtection="1">
      <alignment horizontal="left"/>
      <protection hidden="1"/>
    </xf>
    <xf numFmtId="0" fontId="9" fillId="2" borderId="31" xfId="0" applyFont="1" applyFill="1" applyBorder="1" applyAlignment="1" applyProtection="1">
      <alignment horizontal="left"/>
      <protection hidden="1"/>
    </xf>
    <xf numFmtId="49" fontId="9" fillId="13" borderId="34" xfId="0" applyNumberFormat="1" applyFont="1" applyFill="1" applyBorder="1" applyAlignment="1" applyProtection="1">
      <alignment horizontal="left"/>
      <protection hidden="1"/>
    </xf>
    <xf numFmtId="49" fontId="9" fillId="13" borderId="35" xfId="0" applyNumberFormat="1" applyFont="1" applyFill="1" applyBorder="1" applyAlignment="1" applyProtection="1">
      <alignment horizontal="left"/>
      <protection hidden="1"/>
    </xf>
    <xf numFmtId="49" fontId="16" fillId="7" borderId="32" xfId="0" applyNumberFormat="1" applyFont="1" applyFill="1" applyBorder="1" applyAlignment="1" applyProtection="1">
      <alignment horizontal="right"/>
      <protection hidden="1"/>
    </xf>
    <xf numFmtId="49" fontId="16" fillId="7" borderId="33" xfId="0" applyNumberFormat="1" applyFont="1" applyFill="1" applyBorder="1" applyAlignment="1" applyProtection="1">
      <alignment horizontal="right"/>
      <protection hidden="1"/>
    </xf>
    <xf numFmtId="0" fontId="9" fillId="12" borderId="21" xfId="0" applyFont="1" applyFill="1" applyBorder="1" applyAlignment="1" applyProtection="1">
      <alignment horizontal="right"/>
      <protection hidden="1"/>
    </xf>
    <xf numFmtId="0" fontId="9" fillId="12" borderId="3" xfId="0" applyFont="1" applyFill="1" applyBorder="1" applyAlignment="1" applyProtection="1">
      <alignment horizontal="right"/>
      <protection hidden="1"/>
    </xf>
    <xf numFmtId="49" fontId="16" fillId="8" borderId="34" xfId="0" applyNumberFormat="1" applyFont="1" applyFill="1" applyBorder="1" applyAlignment="1" applyProtection="1">
      <alignment horizontal="right"/>
      <protection hidden="1"/>
    </xf>
    <xf numFmtId="49" fontId="16" fillId="8" borderId="35" xfId="0" applyNumberFormat="1" applyFont="1" applyFill="1" applyBorder="1" applyAlignment="1" applyProtection="1">
      <alignment horizontal="right"/>
      <protection hidden="1"/>
    </xf>
    <xf numFmtId="0" fontId="12" fillId="12" borderId="21" xfId="0" applyFont="1" applyFill="1" applyBorder="1" applyAlignment="1" applyProtection="1">
      <alignment horizontal="right"/>
      <protection hidden="1"/>
    </xf>
    <xf numFmtId="0" fontId="12" fillId="12" borderId="3" xfId="0" applyFont="1" applyFill="1" applyBorder="1" applyAlignment="1" applyProtection="1">
      <alignment horizontal="right"/>
      <protection hidden="1"/>
    </xf>
    <xf numFmtId="0" fontId="13" fillId="12" borderId="21" xfId="0" applyFont="1" applyFill="1" applyBorder="1" applyAlignment="1" applyProtection="1">
      <alignment horizontal="center"/>
      <protection hidden="1"/>
    </xf>
    <xf numFmtId="0" fontId="13" fillId="12" borderId="0" xfId="0" applyFont="1" applyFill="1" applyAlignment="1" applyProtection="1">
      <alignment horizontal="center"/>
      <protection hidden="1"/>
    </xf>
    <xf numFmtId="0" fontId="9" fillId="12" borderId="21" xfId="0" applyFont="1" applyFill="1" applyBorder="1" applyAlignment="1" applyProtection="1">
      <alignment horizontal="center"/>
      <protection hidden="1"/>
    </xf>
    <xf numFmtId="0" fontId="9" fillId="12" borderId="3" xfId="0" applyFont="1" applyFill="1" applyBorder="1" applyAlignment="1" applyProtection="1">
      <alignment horizontal="center"/>
      <protection hidden="1"/>
    </xf>
    <xf numFmtId="38" fontId="13" fillId="12" borderId="11" xfId="1" applyNumberFormat="1" applyFont="1" applyFill="1" applyBorder="1" applyAlignment="1" applyProtection="1">
      <alignment horizontal="center" vertical="center"/>
      <protection hidden="1"/>
    </xf>
    <xf numFmtId="38" fontId="13" fillId="12" borderId="12" xfId="1" applyNumberFormat="1" applyFont="1" applyFill="1" applyBorder="1" applyAlignment="1" applyProtection="1">
      <alignment horizontal="center" vertical="center"/>
      <protection hidden="1"/>
    </xf>
    <xf numFmtId="0" fontId="13" fillId="5" borderId="17" xfId="0" applyFont="1" applyFill="1" applyBorder="1" applyAlignment="1" applyProtection="1">
      <alignment horizontal="center"/>
      <protection hidden="1"/>
    </xf>
    <xf numFmtId="0" fontId="13" fillId="5" borderId="18" xfId="0" applyFont="1" applyFill="1" applyBorder="1" applyAlignment="1" applyProtection="1">
      <alignment horizontal="center"/>
      <protection hidden="1"/>
    </xf>
    <xf numFmtId="0" fontId="13" fillId="5" borderId="19" xfId="0" applyFont="1" applyFill="1" applyBorder="1" applyAlignment="1" applyProtection="1">
      <alignment horizontal="center"/>
      <protection hidden="1"/>
    </xf>
    <xf numFmtId="38" fontId="7" fillId="18" borderId="11" xfId="1" applyNumberFormat="1" applyFont="1" applyFill="1" applyBorder="1" applyAlignment="1" applyProtection="1">
      <alignment horizontal="center" vertical="center"/>
      <protection hidden="1"/>
    </xf>
    <xf numFmtId="38" fontId="7" fillId="18" borderId="12" xfId="1" applyNumberFormat="1" applyFont="1" applyFill="1" applyBorder="1" applyAlignment="1" applyProtection="1">
      <alignment horizontal="center" vertical="center"/>
      <protection hidden="1"/>
    </xf>
  </cellXfs>
  <cellStyles count="3">
    <cellStyle name="Link" xfId="1" builtinId="8"/>
    <cellStyle name="Normal" xfId="0" builtinId="0"/>
    <cellStyle name="Valuta" xfId="2" builtinId="4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22"/>
      </font>
    </dxf>
  </dxfs>
  <tableStyles count="0" defaultTableStyle="TableStyleMedium9" defaultPivotStyle="PivotStyleLight16"/>
  <colors>
    <mruColors>
      <color rgb="FF40465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excel-regneark.dk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excel-regneark.dk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excel-regneark.dk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851948</xdr:colOff>
      <xdr:row>0</xdr:row>
      <xdr:rowOff>0</xdr:rowOff>
    </xdr:from>
    <xdr:to>
      <xdr:col>17</xdr:col>
      <xdr:colOff>7174</xdr:colOff>
      <xdr:row>6</xdr:row>
      <xdr:rowOff>7175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822C30B9-88D6-1D5E-1474-A7412F39B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9462" y="0"/>
          <a:ext cx="4565283" cy="11695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2</xdr:col>
      <xdr:colOff>904875</xdr:colOff>
      <xdr:row>2</xdr:row>
      <xdr:rowOff>105000</xdr:rowOff>
    </xdr:to>
    <xdr:pic>
      <xdr:nvPicPr>
        <xdr:cNvPr id="2189" name="Billede 2" descr="navigationhead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03A6CD-599B-4768-BE6D-E47F8E6E52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2338388" cy="4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9525</xdr:rowOff>
    </xdr:from>
    <xdr:to>
      <xdr:col>2</xdr:col>
      <xdr:colOff>904875</xdr:colOff>
      <xdr:row>2</xdr:row>
      <xdr:rowOff>114525</xdr:rowOff>
    </xdr:to>
    <xdr:pic>
      <xdr:nvPicPr>
        <xdr:cNvPr id="3216" name="Billede 2" descr="navigationhead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B4F25F-E2A9-4C37-B687-23B595104D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525"/>
          <a:ext cx="2338388" cy="4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9525</xdr:rowOff>
    </xdr:from>
    <xdr:to>
      <xdr:col>2</xdr:col>
      <xdr:colOff>895350</xdr:colOff>
      <xdr:row>2</xdr:row>
      <xdr:rowOff>114525</xdr:rowOff>
    </xdr:to>
    <xdr:pic>
      <xdr:nvPicPr>
        <xdr:cNvPr id="4280" name="Billede 2" descr="navigationhead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3B0EC7-FDB7-40BD-B314-E7D1FD25B5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9525"/>
          <a:ext cx="2338388" cy="48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autoPageBreaks="0"/>
  </sheetPr>
  <dimension ref="A1:Y95"/>
  <sheetViews>
    <sheetView showGridLines="0" showRowColHeaders="0" tabSelected="1" showOutlineSymbols="0" zoomScaleNormal="100" workbookViewId="0">
      <pane xSplit="3" ySplit="8" topLeftCell="L9" activePane="bottomRight" state="frozen"/>
      <selection pane="topRight" activeCell="D1" sqref="D1"/>
      <selection pane="bottomLeft" activeCell="A9" sqref="A9"/>
      <selection pane="bottomRight" activeCell="U79" sqref="U79"/>
    </sheetView>
  </sheetViews>
  <sheetFormatPr defaultColWidth="0" defaultRowHeight="0" customHeight="1" zeroHeight="1" x14ac:dyDescent="0.2"/>
  <cols>
    <col min="1" max="1" width="2.140625" style="49" customWidth="1"/>
    <col min="2" max="2" width="22.42578125" style="20" bestFit="1" customWidth="1"/>
    <col min="3" max="3" width="22.28515625" style="20" customWidth="1"/>
    <col min="4" max="16" width="11.28515625" style="49" customWidth="1"/>
    <col min="17" max="17" width="3.140625" style="49" customWidth="1"/>
    <col min="18" max="18" width="2" style="49" customWidth="1"/>
    <col min="19" max="19" width="9.140625" style="49" customWidth="1"/>
    <col min="20" max="20" width="12.85546875" style="49" customWidth="1"/>
    <col min="21" max="21" width="14.7109375" style="49" customWidth="1"/>
    <col min="22" max="22" width="9.140625" style="49" customWidth="1"/>
    <col min="23" max="23" width="6.28515625" style="49" bestFit="1" customWidth="1"/>
    <col min="24" max="24" width="12.28515625" style="49" hidden="1" customWidth="1"/>
    <col min="25" max="25" width="11.7109375" style="49" hidden="1" customWidth="1"/>
    <col min="26" max="16384" width="9.140625" style="49" hidden="1"/>
  </cols>
  <sheetData>
    <row r="1" spans="1:18" ht="15" customHeight="1" x14ac:dyDescent="0.25">
      <c r="B1" s="117"/>
      <c r="C1" s="118"/>
      <c r="D1" s="118"/>
      <c r="E1" s="118"/>
      <c r="F1" s="118"/>
      <c r="G1" s="118"/>
      <c r="H1" s="149" t="s">
        <v>4</v>
      </c>
      <c r="I1" s="150"/>
      <c r="J1" s="150"/>
      <c r="K1" s="151"/>
      <c r="L1" s="132"/>
    </row>
    <row r="2" spans="1:18" ht="15" customHeight="1" x14ac:dyDescent="0.2">
      <c r="B2" s="119"/>
      <c r="C2" s="120"/>
      <c r="D2" s="120"/>
      <c r="E2" s="120"/>
      <c r="F2" s="120"/>
      <c r="G2" s="120"/>
      <c r="H2" s="121"/>
      <c r="I2" s="122"/>
      <c r="J2" s="122"/>
      <c r="K2" s="123"/>
      <c r="L2" s="132"/>
      <c r="N2" s="131"/>
    </row>
    <row r="3" spans="1:18" ht="15" customHeight="1" x14ac:dyDescent="0.25">
      <c r="B3" s="124"/>
      <c r="C3" s="120"/>
      <c r="D3" s="120"/>
      <c r="E3" s="120"/>
      <c r="F3" s="120"/>
      <c r="G3" s="120"/>
      <c r="H3" s="125"/>
      <c r="I3" s="126" t="s">
        <v>5</v>
      </c>
      <c r="J3" s="127">
        <v>2023</v>
      </c>
      <c r="K3" s="123"/>
      <c r="L3" s="132"/>
    </row>
    <row r="4" spans="1:18" ht="15" customHeight="1" x14ac:dyDescent="0.25">
      <c r="B4" s="135" t="s">
        <v>83</v>
      </c>
      <c r="C4" s="136"/>
      <c r="D4" s="128"/>
      <c r="E4" s="128"/>
      <c r="F4" s="128"/>
      <c r="G4" s="128"/>
      <c r="H4" s="125"/>
      <c r="I4" s="126" t="s">
        <v>6</v>
      </c>
      <c r="J4" s="127" t="s">
        <v>16</v>
      </c>
      <c r="K4" s="123"/>
      <c r="L4" s="133"/>
    </row>
    <row r="5" spans="1:18" ht="15" customHeight="1" x14ac:dyDescent="0.25">
      <c r="B5" s="135"/>
      <c r="C5" s="136"/>
      <c r="D5" s="128"/>
      <c r="E5" s="128"/>
      <c r="F5" s="128"/>
      <c r="G5" s="128"/>
      <c r="H5" s="125"/>
      <c r="I5" s="126" t="s">
        <v>27</v>
      </c>
      <c r="J5" s="129">
        <v>2000</v>
      </c>
      <c r="K5" s="123" t="s">
        <v>22</v>
      </c>
      <c r="L5" s="132"/>
    </row>
    <row r="6" spans="1:18" ht="15" customHeight="1" x14ac:dyDescent="0.2">
      <c r="B6" s="137"/>
      <c r="C6" s="138"/>
      <c r="D6" s="128"/>
      <c r="E6" s="128"/>
      <c r="F6" s="128"/>
      <c r="G6" s="128"/>
      <c r="H6" s="125"/>
      <c r="I6" s="130"/>
      <c r="J6" s="130"/>
      <c r="K6" s="130"/>
      <c r="L6" s="134"/>
    </row>
    <row r="7" spans="1:18" ht="5.25" customHeight="1" x14ac:dyDescent="0.2">
      <c r="A7" s="1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1"/>
    </row>
    <row r="8" spans="1:18" ht="26.25" customHeight="1" x14ac:dyDescent="0.25">
      <c r="B8" s="75" t="s">
        <v>19</v>
      </c>
      <c r="C8" s="76"/>
      <c r="D8" s="77" t="s">
        <v>7</v>
      </c>
      <c r="E8" s="78">
        <f>VLOOKUP($J$4,$S$20:$T$31,2,FALSE)</f>
        <v>44927</v>
      </c>
      <c r="F8" s="78">
        <f>DATE(YEAR(E8),MONTH(E8)+1,0)+1</f>
        <v>44958</v>
      </c>
      <c r="G8" s="78">
        <f t="shared" ref="G8:P8" si="0">DATE(YEAR(F8),MONTH(F8)+1,0)+1</f>
        <v>44986</v>
      </c>
      <c r="H8" s="78">
        <f t="shared" si="0"/>
        <v>45017</v>
      </c>
      <c r="I8" s="78">
        <f t="shared" si="0"/>
        <v>45047</v>
      </c>
      <c r="J8" s="78">
        <f t="shared" si="0"/>
        <v>45078</v>
      </c>
      <c r="K8" s="78">
        <f t="shared" si="0"/>
        <v>45108</v>
      </c>
      <c r="L8" s="78">
        <f t="shared" si="0"/>
        <v>45139</v>
      </c>
      <c r="M8" s="78">
        <f t="shared" si="0"/>
        <v>45170</v>
      </c>
      <c r="N8" s="78">
        <f t="shared" si="0"/>
        <v>45200</v>
      </c>
      <c r="O8" s="78">
        <f t="shared" si="0"/>
        <v>45231</v>
      </c>
      <c r="P8" s="78">
        <f t="shared" si="0"/>
        <v>45261</v>
      </c>
      <c r="Q8" s="79"/>
    </row>
    <row r="9" spans="1:18" s="57" customFormat="1" ht="15" customHeight="1" x14ac:dyDescent="0.25">
      <c r="B9" s="80" t="s">
        <v>36</v>
      </c>
      <c r="C9" s="81"/>
      <c r="D9" s="82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  <c r="R9" s="20"/>
    </row>
    <row r="10" spans="1:18" s="57" customFormat="1" ht="12.75" customHeight="1" x14ac:dyDescent="0.25">
      <c r="B10" s="141" t="s">
        <v>28</v>
      </c>
      <c r="C10" s="142"/>
      <c r="D10" s="85">
        <f t="shared" ref="D10:D17" si="1">IF(COUNTA(E10:P10)=0,"",SUM(E10:P10))</f>
        <v>60000</v>
      </c>
      <c r="E10" s="14">
        <v>60000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84"/>
      <c r="R10" s="20"/>
    </row>
    <row r="11" spans="1:18" s="20" customFormat="1" ht="12.75" customHeight="1" x14ac:dyDescent="0.2">
      <c r="B11" s="141" t="s">
        <v>29</v>
      </c>
      <c r="C11" s="142"/>
      <c r="D11" s="85">
        <f>IF(COUNTA(E11:P11)=0,"",SUM(E11:P11))</f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86"/>
    </row>
    <row r="12" spans="1:18" s="20" customFormat="1" ht="12.75" customHeight="1" x14ac:dyDescent="0.2">
      <c r="B12" s="141" t="s">
        <v>30</v>
      </c>
      <c r="C12" s="142"/>
      <c r="D12" s="85">
        <f t="shared" si="1"/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86"/>
    </row>
    <row r="13" spans="1:18" s="20" customFormat="1" ht="12.75" customHeight="1" x14ac:dyDescent="0.2">
      <c r="B13" s="141" t="s">
        <v>31</v>
      </c>
      <c r="C13" s="142"/>
      <c r="D13" s="85">
        <f t="shared" si="1"/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86"/>
    </row>
    <row r="14" spans="1:18" s="20" customFormat="1" ht="12.75" customHeight="1" x14ac:dyDescent="0.2">
      <c r="B14" s="141" t="s">
        <v>32</v>
      </c>
      <c r="C14" s="142"/>
      <c r="D14" s="85">
        <f>IF(COUNTA(E14:P14)=0,"",SUM(E14:P14))</f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86"/>
    </row>
    <row r="15" spans="1:18" ht="12.75" customHeight="1" x14ac:dyDescent="0.2">
      <c r="B15" s="141" t="s">
        <v>33</v>
      </c>
      <c r="C15" s="142"/>
      <c r="D15" s="85">
        <f>IF(COUNTA(E15:P15)=0,"",SUM(E15:P15))</f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87"/>
      <c r="R15" s="20"/>
    </row>
    <row r="16" spans="1:18" s="20" customFormat="1" ht="12.75" customHeight="1" x14ac:dyDescent="0.2">
      <c r="B16" s="141" t="s">
        <v>34</v>
      </c>
      <c r="C16" s="142"/>
      <c r="D16" s="85">
        <f>IF(COUNTA(E16:P16)=0,"",SUM(E16:P16))</f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86"/>
    </row>
    <row r="17" spans="2:20" s="20" customFormat="1" ht="12.75" customHeight="1" x14ac:dyDescent="0.2">
      <c r="B17" s="141" t="s">
        <v>35</v>
      </c>
      <c r="C17" s="142"/>
      <c r="D17" s="85">
        <f t="shared" si="1"/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86"/>
    </row>
    <row r="18" spans="2:20" s="20" customFormat="1" ht="15.75" x14ac:dyDescent="0.25">
      <c r="B18" s="160" t="s">
        <v>13</v>
      </c>
      <c r="C18" s="161"/>
      <c r="D18" s="88">
        <f t="shared" ref="D18:P18" si="2">SUM(D10:D17)</f>
        <v>60000</v>
      </c>
      <c r="E18" s="88">
        <f t="shared" si="2"/>
        <v>60000</v>
      </c>
      <c r="F18" s="88">
        <f t="shared" si="2"/>
        <v>0</v>
      </c>
      <c r="G18" s="88">
        <f t="shared" si="2"/>
        <v>0</v>
      </c>
      <c r="H18" s="88">
        <f t="shared" si="2"/>
        <v>0</v>
      </c>
      <c r="I18" s="88">
        <f t="shared" si="2"/>
        <v>0</v>
      </c>
      <c r="J18" s="88">
        <f t="shared" si="2"/>
        <v>0</v>
      </c>
      <c r="K18" s="88">
        <f t="shared" si="2"/>
        <v>0</v>
      </c>
      <c r="L18" s="88">
        <f t="shared" si="2"/>
        <v>0</v>
      </c>
      <c r="M18" s="88">
        <f t="shared" si="2"/>
        <v>0</v>
      </c>
      <c r="N18" s="88">
        <f t="shared" si="2"/>
        <v>0</v>
      </c>
      <c r="O18" s="88">
        <f t="shared" si="2"/>
        <v>0</v>
      </c>
      <c r="P18" s="88">
        <f t="shared" si="2"/>
        <v>0</v>
      </c>
      <c r="Q18" s="89"/>
    </row>
    <row r="19" spans="2:20" s="20" customFormat="1" ht="5.25" customHeight="1" x14ac:dyDescent="0.2">
      <c r="B19" s="18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2:20" s="20" customFormat="1" ht="15" customHeight="1" x14ac:dyDescent="0.25">
      <c r="B20" s="113" t="s">
        <v>37</v>
      </c>
      <c r="C20" s="108"/>
      <c r="D20" s="114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  <c r="S20" s="106" t="str">
        <f>TEXT(T20,"mmmm")</f>
        <v>januar</v>
      </c>
      <c r="T20" s="107">
        <f>DATE($J$3,1,1)</f>
        <v>44927</v>
      </c>
    </row>
    <row r="21" spans="2:20" s="20" customFormat="1" ht="12.75" customHeight="1" x14ac:dyDescent="0.25">
      <c r="B21" s="143"/>
      <c r="C21" s="144"/>
      <c r="D21" s="115" t="str">
        <f>IF(COUNTA(E21:P21)=0,"",SUM(E21:P21))</f>
        <v/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11"/>
      <c r="S21" s="106" t="str">
        <f t="shared" ref="S21:S31" si="3">TEXT(T21,"mmmm")</f>
        <v>februar</v>
      </c>
      <c r="T21" s="107">
        <f t="shared" ref="T21:T31" si="4">DATE($J$3,MONTH(T20)+1,1)</f>
        <v>44958</v>
      </c>
    </row>
    <row r="22" spans="2:20" s="20" customFormat="1" ht="12.75" customHeight="1" x14ac:dyDescent="0.25">
      <c r="B22" s="145" t="s">
        <v>24</v>
      </c>
      <c r="C22" s="146"/>
      <c r="D22" s="115" t="str">
        <f t="shared" ref="D22:D78" si="5">IF(COUNTA(E22:P22)=0,"",SUM(E22:P22))</f>
        <v/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11"/>
      <c r="S22" s="106" t="str">
        <f t="shared" si="3"/>
        <v>marts</v>
      </c>
      <c r="T22" s="107">
        <f>DATE($J$3,MONTH(T21)+1,1)</f>
        <v>44986</v>
      </c>
    </row>
    <row r="23" spans="2:20" s="20" customFormat="1" ht="12.75" customHeight="1" x14ac:dyDescent="0.25">
      <c r="B23" s="143" t="s">
        <v>25</v>
      </c>
      <c r="C23" s="144"/>
      <c r="D23" s="115">
        <f t="shared" si="5"/>
        <v>15000</v>
      </c>
      <c r="E23" s="14">
        <v>15000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11"/>
      <c r="S23" s="106" t="str">
        <f t="shared" si="3"/>
        <v>april</v>
      </c>
      <c r="T23" s="107">
        <f t="shared" si="4"/>
        <v>45017</v>
      </c>
    </row>
    <row r="24" spans="2:20" s="20" customFormat="1" ht="12.75" customHeight="1" x14ac:dyDescent="0.25">
      <c r="B24" s="143" t="s">
        <v>26</v>
      </c>
      <c r="C24" s="144"/>
      <c r="D24" s="115">
        <f t="shared" si="5"/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11"/>
      <c r="S24" s="106" t="str">
        <f t="shared" si="3"/>
        <v>maj</v>
      </c>
      <c r="T24" s="107">
        <f t="shared" si="4"/>
        <v>45047</v>
      </c>
    </row>
    <row r="25" spans="2:20" s="20" customFormat="1" ht="12.75" customHeight="1" x14ac:dyDescent="0.25">
      <c r="B25" s="143"/>
      <c r="C25" s="144"/>
      <c r="D25" s="115" t="str">
        <f t="shared" si="5"/>
        <v/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11"/>
      <c r="S25" s="106" t="str">
        <f t="shared" si="3"/>
        <v>juni</v>
      </c>
      <c r="T25" s="107">
        <f t="shared" si="4"/>
        <v>45078</v>
      </c>
    </row>
    <row r="26" spans="2:20" s="20" customFormat="1" ht="12.75" customHeight="1" x14ac:dyDescent="0.25">
      <c r="B26" s="145" t="s">
        <v>38</v>
      </c>
      <c r="C26" s="146"/>
      <c r="D26" s="115" t="str">
        <f t="shared" si="5"/>
        <v/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11"/>
      <c r="S26" s="106" t="str">
        <f t="shared" si="3"/>
        <v>juli</v>
      </c>
      <c r="T26" s="107">
        <f t="shared" si="4"/>
        <v>45108</v>
      </c>
    </row>
    <row r="27" spans="2:20" s="20" customFormat="1" ht="12.75" customHeight="1" x14ac:dyDescent="0.25">
      <c r="B27" s="143" t="s">
        <v>38</v>
      </c>
      <c r="C27" s="144"/>
      <c r="D27" s="115">
        <f t="shared" si="5"/>
        <v>25000</v>
      </c>
      <c r="E27" s="14">
        <v>25000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11"/>
      <c r="S27" s="106" t="str">
        <f t="shared" si="3"/>
        <v>august</v>
      </c>
      <c r="T27" s="107">
        <f t="shared" si="4"/>
        <v>45139</v>
      </c>
    </row>
    <row r="28" spans="2:20" s="20" customFormat="1" ht="12.75" customHeight="1" x14ac:dyDescent="0.25">
      <c r="B28" s="143" t="s">
        <v>39</v>
      </c>
      <c r="C28" s="144"/>
      <c r="D28" s="115">
        <f t="shared" si="5"/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11"/>
      <c r="S28" s="106" t="str">
        <f t="shared" si="3"/>
        <v>september</v>
      </c>
      <c r="T28" s="107">
        <f t="shared" si="4"/>
        <v>45170</v>
      </c>
    </row>
    <row r="29" spans="2:20" s="20" customFormat="1" ht="12.75" customHeight="1" x14ac:dyDescent="0.25">
      <c r="B29" s="143" t="s">
        <v>40</v>
      </c>
      <c r="C29" s="144"/>
      <c r="D29" s="115">
        <f t="shared" si="5"/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11"/>
      <c r="S29" s="106" t="str">
        <f t="shared" si="3"/>
        <v>oktober</v>
      </c>
      <c r="T29" s="107">
        <f t="shared" si="4"/>
        <v>45200</v>
      </c>
    </row>
    <row r="30" spans="2:20" s="20" customFormat="1" ht="12.75" customHeight="1" x14ac:dyDescent="0.25">
      <c r="B30" s="143" t="s">
        <v>41</v>
      </c>
      <c r="C30" s="144"/>
      <c r="D30" s="115">
        <f t="shared" si="5"/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11"/>
      <c r="S30" s="106" t="str">
        <f t="shared" si="3"/>
        <v>november</v>
      </c>
      <c r="T30" s="107">
        <f t="shared" si="4"/>
        <v>45231</v>
      </c>
    </row>
    <row r="31" spans="2:20" s="20" customFormat="1" ht="12.75" customHeight="1" x14ac:dyDescent="0.25">
      <c r="B31" s="143" t="s">
        <v>43</v>
      </c>
      <c r="C31" s="144"/>
      <c r="D31" s="115">
        <f t="shared" si="5"/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11"/>
      <c r="S31" s="106" t="str">
        <f t="shared" si="3"/>
        <v>december</v>
      </c>
      <c r="T31" s="107">
        <f t="shared" si="4"/>
        <v>45261</v>
      </c>
    </row>
    <row r="32" spans="2:20" s="20" customFormat="1" ht="12.75" customHeight="1" x14ac:dyDescent="0.2">
      <c r="B32" s="143" t="s">
        <v>42</v>
      </c>
      <c r="C32" s="144"/>
      <c r="D32" s="115">
        <f t="shared" si="5"/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11"/>
    </row>
    <row r="33" spans="2:17" s="20" customFormat="1" ht="12.75" customHeight="1" x14ac:dyDescent="0.2">
      <c r="B33" s="143" t="s">
        <v>44</v>
      </c>
      <c r="C33" s="144"/>
      <c r="D33" s="115">
        <f t="shared" si="5"/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11"/>
    </row>
    <row r="34" spans="2:17" s="20" customFormat="1" ht="12.75" customHeight="1" x14ac:dyDescent="0.2">
      <c r="B34" s="143" t="s">
        <v>45</v>
      </c>
      <c r="C34" s="144"/>
      <c r="D34" s="115">
        <f t="shared" si="5"/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11"/>
    </row>
    <row r="35" spans="2:17" s="20" customFormat="1" ht="12.75" customHeight="1" x14ac:dyDescent="0.2">
      <c r="B35" s="143" t="s">
        <v>46</v>
      </c>
      <c r="C35" s="144"/>
      <c r="D35" s="115">
        <f t="shared" si="5"/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11"/>
    </row>
    <row r="36" spans="2:17" s="20" customFormat="1" ht="12.75" customHeight="1" x14ac:dyDescent="0.2">
      <c r="B36" s="143"/>
      <c r="C36" s="144"/>
      <c r="D36" s="115" t="str">
        <f t="shared" si="5"/>
        <v/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11"/>
    </row>
    <row r="37" spans="2:17" s="20" customFormat="1" ht="12.75" customHeight="1" x14ac:dyDescent="0.2">
      <c r="B37" s="145" t="s">
        <v>47</v>
      </c>
      <c r="C37" s="146"/>
      <c r="D37" s="115" t="str">
        <f t="shared" si="5"/>
        <v/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11"/>
    </row>
    <row r="38" spans="2:17" s="20" customFormat="1" ht="12.75" customHeight="1" x14ac:dyDescent="0.2">
      <c r="B38" s="143" t="s">
        <v>48</v>
      </c>
      <c r="C38" s="144"/>
      <c r="D38" s="115">
        <f t="shared" si="5"/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11"/>
    </row>
    <row r="39" spans="2:17" s="20" customFormat="1" ht="12.75" customHeight="1" x14ac:dyDescent="0.2">
      <c r="B39" s="143" t="s">
        <v>49</v>
      </c>
      <c r="C39" s="144"/>
      <c r="D39" s="115">
        <f t="shared" si="5"/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11"/>
    </row>
    <row r="40" spans="2:17" s="20" customFormat="1" ht="12.75" customHeight="1" x14ac:dyDescent="0.2">
      <c r="B40" s="143" t="s">
        <v>50</v>
      </c>
      <c r="C40" s="144"/>
      <c r="D40" s="115">
        <f t="shared" si="5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11"/>
    </row>
    <row r="41" spans="2:17" s="20" customFormat="1" ht="12.75" customHeight="1" x14ac:dyDescent="0.2">
      <c r="B41" s="143" t="s">
        <v>51</v>
      </c>
      <c r="C41" s="144"/>
      <c r="D41" s="115">
        <f t="shared" si="5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11"/>
    </row>
    <row r="42" spans="2:17" s="20" customFormat="1" ht="12.75" customHeight="1" x14ac:dyDescent="0.2">
      <c r="B42" s="143"/>
      <c r="C42" s="144"/>
      <c r="D42" s="115" t="str">
        <f t="shared" si="5"/>
        <v/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11"/>
    </row>
    <row r="43" spans="2:17" s="20" customFormat="1" ht="12.75" customHeight="1" x14ac:dyDescent="0.2">
      <c r="B43" s="145" t="s">
        <v>52</v>
      </c>
      <c r="C43" s="146"/>
      <c r="D43" s="115" t="str">
        <f t="shared" si="5"/>
        <v/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11"/>
    </row>
    <row r="44" spans="2:17" s="20" customFormat="1" ht="12.75" customHeight="1" x14ac:dyDescent="0.2">
      <c r="B44" s="143" t="s">
        <v>53</v>
      </c>
      <c r="C44" s="144"/>
      <c r="D44" s="115">
        <f t="shared" si="5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11"/>
    </row>
    <row r="45" spans="2:17" s="20" customFormat="1" ht="12.75" customHeight="1" x14ac:dyDescent="0.2">
      <c r="B45" s="143" t="s">
        <v>54</v>
      </c>
      <c r="C45" s="144"/>
      <c r="D45" s="115">
        <f t="shared" si="5"/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11"/>
    </row>
    <row r="46" spans="2:17" s="20" customFormat="1" ht="12.75" customHeight="1" x14ac:dyDescent="0.2">
      <c r="B46" s="143" t="s">
        <v>0</v>
      </c>
      <c r="C46" s="144"/>
      <c r="D46" s="115">
        <f t="shared" si="5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11"/>
    </row>
    <row r="47" spans="2:17" s="20" customFormat="1" ht="12.75" customHeight="1" x14ac:dyDescent="0.2">
      <c r="B47" s="143" t="s">
        <v>55</v>
      </c>
      <c r="C47" s="144"/>
      <c r="D47" s="115">
        <f t="shared" si="5"/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11"/>
    </row>
    <row r="48" spans="2:17" s="20" customFormat="1" ht="12.75" customHeight="1" x14ac:dyDescent="0.2">
      <c r="B48" s="143" t="s">
        <v>56</v>
      </c>
      <c r="C48" s="144"/>
      <c r="D48" s="115">
        <f t="shared" si="5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11"/>
    </row>
    <row r="49" spans="2:17" s="20" customFormat="1" ht="12.75" customHeight="1" x14ac:dyDescent="0.2">
      <c r="B49" s="143"/>
      <c r="C49" s="144"/>
      <c r="D49" s="115" t="str">
        <f t="shared" si="5"/>
        <v/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11"/>
    </row>
    <row r="50" spans="2:17" s="20" customFormat="1" ht="12.75" customHeight="1" x14ac:dyDescent="0.2">
      <c r="B50" s="145" t="s">
        <v>57</v>
      </c>
      <c r="C50" s="146"/>
      <c r="D50" s="115" t="str">
        <f t="shared" si="5"/>
        <v/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11"/>
    </row>
    <row r="51" spans="2:17" s="20" customFormat="1" ht="12.75" customHeight="1" x14ac:dyDescent="0.2">
      <c r="B51" s="143" t="s">
        <v>58</v>
      </c>
      <c r="C51" s="144"/>
      <c r="D51" s="115">
        <f t="shared" si="5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11"/>
    </row>
    <row r="52" spans="2:17" s="20" customFormat="1" ht="12.75" customHeight="1" x14ac:dyDescent="0.2">
      <c r="B52" s="143" t="s">
        <v>59</v>
      </c>
      <c r="C52" s="144"/>
      <c r="D52" s="115">
        <f t="shared" si="5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11"/>
    </row>
    <row r="53" spans="2:17" s="20" customFormat="1" ht="12.75" customHeight="1" x14ac:dyDescent="0.2">
      <c r="B53" s="143" t="s">
        <v>60</v>
      </c>
      <c r="C53" s="144"/>
      <c r="D53" s="115">
        <f t="shared" si="5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11"/>
    </row>
    <row r="54" spans="2:17" s="20" customFormat="1" ht="12.75" customHeight="1" x14ac:dyDescent="0.2">
      <c r="B54" s="143" t="s">
        <v>61</v>
      </c>
      <c r="C54" s="144"/>
      <c r="D54" s="115">
        <f t="shared" si="5"/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11"/>
    </row>
    <row r="55" spans="2:17" s="20" customFormat="1" ht="12.75" customHeight="1" x14ac:dyDescent="0.2">
      <c r="B55" s="143"/>
      <c r="C55" s="144"/>
      <c r="D55" s="115" t="str">
        <f t="shared" si="5"/>
        <v/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11"/>
    </row>
    <row r="56" spans="2:17" s="20" customFormat="1" ht="12.75" customHeight="1" x14ac:dyDescent="0.2">
      <c r="B56" s="145" t="s">
        <v>62</v>
      </c>
      <c r="C56" s="146"/>
      <c r="D56" s="115" t="str">
        <f t="shared" si="5"/>
        <v/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11"/>
    </row>
    <row r="57" spans="2:17" s="20" customFormat="1" ht="12.75" customHeight="1" x14ac:dyDescent="0.2">
      <c r="B57" s="143" t="s">
        <v>63</v>
      </c>
      <c r="C57" s="144"/>
      <c r="D57" s="115">
        <f t="shared" si="5"/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11"/>
    </row>
    <row r="58" spans="2:17" s="20" customFormat="1" ht="12.75" customHeight="1" x14ac:dyDescent="0.2">
      <c r="B58" s="143" t="s">
        <v>64</v>
      </c>
      <c r="C58" s="144"/>
      <c r="D58" s="115">
        <f t="shared" si="5"/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11"/>
    </row>
    <row r="59" spans="2:17" s="20" customFormat="1" ht="12.75" customHeight="1" x14ac:dyDescent="0.2">
      <c r="B59" s="143" t="s">
        <v>65</v>
      </c>
      <c r="C59" s="144"/>
      <c r="D59" s="115">
        <f t="shared" si="5"/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11"/>
    </row>
    <row r="60" spans="2:17" s="20" customFormat="1" ht="12.75" customHeight="1" x14ac:dyDescent="0.2">
      <c r="B60" s="143" t="s">
        <v>66</v>
      </c>
      <c r="C60" s="144"/>
      <c r="D60" s="115">
        <f t="shared" si="5"/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11"/>
    </row>
    <row r="61" spans="2:17" s="20" customFormat="1" ht="12.75" customHeight="1" x14ac:dyDescent="0.2">
      <c r="B61" s="143" t="s">
        <v>67</v>
      </c>
      <c r="C61" s="144"/>
      <c r="D61" s="115">
        <f t="shared" si="5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11"/>
    </row>
    <row r="62" spans="2:17" s="20" customFormat="1" ht="12.75" customHeight="1" x14ac:dyDescent="0.2">
      <c r="B62" s="143" t="s">
        <v>68</v>
      </c>
      <c r="C62" s="144"/>
      <c r="D62" s="115">
        <f t="shared" si="5"/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11"/>
    </row>
    <row r="63" spans="2:17" s="20" customFormat="1" ht="12.75" customHeight="1" x14ac:dyDescent="0.2">
      <c r="B63" s="143" t="s">
        <v>69</v>
      </c>
      <c r="C63" s="144"/>
      <c r="D63" s="115">
        <f t="shared" si="5"/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11"/>
    </row>
    <row r="64" spans="2:17" s="20" customFormat="1" ht="12.75" customHeight="1" x14ac:dyDescent="0.2">
      <c r="B64" s="143" t="s">
        <v>70</v>
      </c>
      <c r="C64" s="144"/>
      <c r="D64" s="115">
        <f t="shared" si="5"/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11"/>
    </row>
    <row r="65" spans="2:17" s="20" customFormat="1" ht="12.75" customHeight="1" x14ac:dyDescent="0.2">
      <c r="B65" s="143" t="s">
        <v>71</v>
      </c>
      <c r="C65" s="144"/>
      <c r="D65" s="115">
        <f t="shared" si="5"/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11"/>
    </row>
    <row r="66" spans="2:17" s="20" customFormat="1" ht="12.75" customHeight="1" x14ac:dyDescent="0.2">
      <c r="B66" s="143" t="s">
        <v>72</v>
      </c>
      <c r="C66" s="144"/>
      <c r="D66" s="115">
        <f t="shared" si="5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11"/>
    </row>
    <row r="67" spans="2:17" s="20" customFormat="1" ht="12.75" customHeight="1" x14ac:dyDescent="0.2">
      <c r="B67" s="143" t="s">
        <v>73</v>
      </c>
      <c r="C67" s="144"/>
      <c r="D67" s="115">
        <f t="shared" si="5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11"/>
    </row>
    <row r="68" spans="2:17" s="20" customFormat="1" ht="12.75" customHeight="1" x14ac:dyDescent="0.2">
      <c r="B68" s="143" t="s">
        <v>74</v>
      </c>
      <c r="C68" s="144"/>
      <c r="D68" s="115">
        <f t="shared" si="5"/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11"/>
    </row>
    <row r="69" spans="2:17" s="20" customFormat="1" ht="12.75" customHeight="1" x14ac:dyDescent="0.2">
      <c r="B69" s="143" t="s">
        <v>75</v>
      </c>
      <c r="C69" s="144"/>
      <c r="D69" s="115">
        <f t="shared" si="5"/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14">
        <v>0</v>
      </c>
      <c r="Q69" s="111"/>
    </row>
    <row r="70" spans="2:17" s="20" customFormat="1" ht="12.75" customHeight="1" x14ac:dyDescent="0.2">
      <c r="B70" s="143"/>
      <c r="C70" s="144"/>
      <c r="D70" s="115" t="str">
        <f t="shared" si="5"/>
        <v/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11"/>
    </row>
    <row r="71" spans="2:17" s="20" customFormat="1" ht="12.75" customHeight="1" x14ac:dyDescent="0.2">
      <c r="B71" s="145" t="s">
        <v>76</v>
      </c>
      <c r="C71" s="146"/>
      <c r="D71" s="115" t="str">
        <f t="shared" si="5"/>
        <v/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11"/>
    </row>
    <row r="72" spans="2:17" s="20" customFormat="1" ht="12.75" customHeight="1" x14ac:dyDescent="0.2">
      <c r="B72" s="143" t="s">
        <v>77</v>
      </c>
      <c r="C72" s="144"/>
      <c r="D72" s="115">
        <f t="shared" si="5"/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11"/>
    </row>
    <row r="73" spans="2:17" s="20" customFormat="1" ht="12.75" customHeight="1" x14ac:dyDescent="0.2">
      <c r="B73" s="143" t="s">
        <v>78</v>
      </c>
      <c r="C73" s="144"/>
      <c r="D73" s="115">
        <f t="shared" si="5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11"/>
    </row>
    <row r="74" spans="2:17" s="20" customFormat="1" ht="12.75" customHeight="1" x14ac:dyDescent="0.2">
      <c r="B74" s="143"/>
      <c r="C74" s="144"/>
      <c r="D74" s="115" t="str">
        <f t="shared" si="5"/>
        <v/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11"/>
    </row>
    <row r="75" spans="2:17" s="20" customFormat="1" ht="12.75" customHeight="1" x14ac:dyDescent="0.2">
      <c r="B75" s="145" t="s">
        <v>79</v>
      </c>
      <c r="C75" s="146"/>
      <c r="D75" s="115" t="str">
        <f t="shared" si="5"/>
        <v/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1"/>
    </row>
    <row r="76" spans="2:17" s="20" customFormat="1" ht="12.75" customHeight="1" x14ac:dyDescent="0.2">
      <c r="B76" s="143" t="s">
        <v>80</v>
      </c>
      <c r="C76" s="144"/>
      <c r="D76" s="115">
        <f t="shared" si="5"/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11"/>
    </row>
    <row r="77" spans="2:17" s="20" customFormat="1" ht="12.75" customHeight="1" x14ac:dyDescent="0.2">
      <c r="B77" s="143" t="s">
        <v>81</v>
      </c>
      <c r="C77" s="144"/>
      <c r="D77" s="115">
        <f t="shared" si="5"/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11"/>
    </row>
    <row r="78" spans="2:17" s="20" customFormat="1" ht="12.75" customHeight="1" x14ac:dyDescent="0.2">
      <c r="B78" s="147"/>
      <c r="C78" s="148"/>
      <c r="D78" s="115" t="str">
        <f t="shared" si="5"/>
        <v/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11"/>
    </row>
    <row r="79" spans="2:17" s="20" customFormat="1" ht="15" customHeight="1" x14ac:dyDescent="0.25">
      <c r="B79" s="139" t="s">
        <v>14</v>
      </c>
      <c r="C79" s="140"/>
      <c r="D79" s="116">
        <f t="shared" ref="D79:P79" si="6">SUM(D21:D78)</f>
        <v>40000</v>
      </c>
      <c r="E79" s="116">
        <f t="shared" si="6"/>
        <v>40000</v>
      </c>
      <c r="F79" s="116">
        <f t="shared" si="6"/>
        <v>0</v>
      </c>
      <c r="G79" s="116">
        <f t="shared" si="6"/>
        <v>0</v>
      </c>
      <c r="H79" s="116">
        <f t="shared" si="6"/>
        <v>0</v>
      </c>
      <c r="I79" s="116">
        <f t="shared" si="6"/>
        <v>0</v>
      </c>
      <c r="J79" s="116">
        <f t="shared" si="6"/>
        <v>0</v>
      </c>
      <c r="K79" s="116">
        <f t="shared" si="6"/>
        <v>0</v>
      </c>
      <c r="L79" s="116">
        <f t="shared" si="6"/>
        <v>0</v>
      </c>
      <c r="M79" s="116">
        <f t="shared" si="6"/>
        <v>0</v>
      </c>
      <c r="N79" s="116">
        <f t="shared" si="6"/>
        <v>0</v>
      </c>
      <c r="O79" s="116">
        <f t="shared" si="6"/>
        <v>0</v>
      </c>
      <c r="P79" s="116">
        <f t="shared" si="6"/>
        <v>0</v>
      </c>
      <c r="Q79" s="112"/>
    </row>
    <row r="80" spans="2:17" s="20" customFormat="1" ht="5.25" customHeight="1" x14ac:dyDescent="0.2"/>
    <row r="81" spans="2:17" s="20" customFormat="1" ht="15" customHeight="1" x14ac:dyDescent="0.25">
      <c r="B81" s="94"/>
      <c r="C81" s="95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9"/>
    </row>
    <row r="82" spans="2:17" s="20" customFormat="1" ht="15.75" x14ac:dyDescent="0.25">
      <c r="B82" s="152" t="s">
        <v>82</v>
      </c>
      <c r="C82" s="153"/>
      <c r="D82" s="90">
        <f t="shared" ref="D82:P82" si="7">D18-D79</f>
        <v>20000</v>
      </c>
      <c r="E82" s="19">
        <f t="shared" si="7"/>
        <v>20000</v>
      </c>
      <c r="F82" s="91">
        <f t="shared" si="7"/>
        <v>0</v>
      </c>
      <c r="G82" s="91">
        <f t="shared" si="7"/>
        <v>0</v>
      </c>
      <c r="H82" s="91">
        <f t="shared" si="7"/>
        <v>0</v>
      </c>
      <c r="I82" s="91">
        <f t="shared" si="7"/>
        <v>0</v>
      </c>
      <c r="J82" s="91">
        <f t="shared" si="7"/>
        <v>0</v>
      </c>
      <c r="K82" s="91">
        <f t="shared" si="7"/>
        <v>0</v>
      </c>
      <c r="L82" s="91">
        <f t="shared" si="7"/>
        <v>0</v>
      </c>
      <c r="M82" s="91">
        <f t="shared" si="7"/>
        <v>0</v>
      </c>
      <c r="N82" s="91">
        <f t="shared" si="7"/>
        <v>0</v>
      </c>
      <c r="O82" s="91">
        <f t="shared" si="7"/>
        <v>0</v>
      </c>
      <c r="P82" s="91">
        <f t="shared" si="7"/>
        <v>0</v>
      </c>
      <c r="Q82" s="86"/>
    </row>
    <row r="83" spans="2:17" s="20" customFormat="1" ht="5.25" customHeight="1" x14ac:dyDescent="0.25">
      <c r="B83" s="154"/>
      <c r="C83" s="155"/>
      <c r="D83" s="100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86"/>
    </row>
    <row r="84" spans="2:17" s="20" customFormat="1" ht="15.75" x14ac:dyDescent="0.25">
      <c r="B84" s="152" t="s">
        <v>11</v>
      </c>
      <c r="C84" s="153"/>
      <c r="D84" s="90">
        <f>E84</f>
        <v>2000</v>
      </c>
      <c r="E84" s="92">
        <f>J5</f>
        <v>2000</v>
      </c>
      <c r="F84" s="93">
        <f>E85</f>
        <v>22000</v>
      </c>
      <c r="G84" s="93">
        <f t="shared" ref="G84:P84" si="8">F85</f>
        <v>22000</v>
      </c>
      <c r="H84" s="93">
        <f t="shared" si="8"/>
        <v>22000</v>
      </c>
      <c r="I84" s="93">
        <f t="shared" si="8"/>
        <v>22000</v>
      </c>
      <c r="J84" s="93">
        <f t="shared" si="8"/>
        <v>22000</v>
      </c>
      <c r="K84" s="93">
        <f t="shared" si="8"/>
        <v>22000</v>
      </c>
      <c r="L84" s="93">
        <f t="shared" si="8"/>
        <v>22000</v>
      </c>
      <c r="M84" s="93">
        <f t="shared" si="8"/>
        <v>22000</v>
      </c>
      <c r="N84" s="93">
        <f t="shared" si="8"/>
        <v>22000</v>
      </c>
      <c r="O84" s="93">
        <f t="shared" si="8"/>
        <v>22000</v>
      </c>
      <c r="P84" s="93">
        <f t="shared" si="8"/>
        <v>22000</v>
      </c>
      <c r="Q84" s="86"/>
    </row>
    <row r="85" spans="2:17" s="20" customFormat="1" ht="15.75" x14ac:dyDescent="0.25">
      <c r="B85" s="152" t="s">
        <v>12</v>
      </c>
      <c r="C85" s="153"/>
      <c r="D85" s="90">
        <f>P85</f>
        <v>22000</v>
      </c>
      <c r="E85" s="92">
        <f>SUM(E82+E84)</f>
        <v>22000</v>
      </c>
      <c r="F85" s="93">
        <f>SUM(F82+F84)</f>
        <v>22000</v>
      </c>
      <c r="G85" s="93">
        <f t="shared" ref="G85:P85" si="9">SUM(G82+G84)</f>
        <v>22000</v>
      </c>
      <c r="H85" s="93">
        <f t="shared" si="9"/>
        <v>22000</v>
      </c>
      <c r="I85" s="93">
        <f t="shared" si="9"/>
        <v>22000</v>
      </c>
      <c r="J85" s="93">
        <f t="shared" si="9"/>
        <v>22000</v>
      </c>
      <c r="K85" s="93">
        <f t="shared" si="9"/>
        <v>22000</v>
      </c>
      <c r="L85" s="93">
        <f t="shared" si="9"/>
        <v>22000</v>
      </c>
      <c r="M85" s="93">
        <f t="shared" si="9"/>
        <v>22000</v>
      </c>
      <c r="N85" s="93">
        <f t="shared" si="9"/>
        <v>22000</v>
      </c>
      <c r="O85" s="93">
        <f t="shared" si="9"/>
        <v>22000</v>
      </c>
      <c r="P85" s="93">
        <f t="shared" si="9"/>
        <v>22000</v>
      </c>
      <c r="Q85" s="86"/>
    </row>
    <row r="86" spans="2:17" s="20" customFormat="1" ht="12.75" x14ac:dyDescent="0.2">
      <c r="B86" s="158"/>
      <c r="C86" s="159"/>
      <c r="D86" s="104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86"/>
    </row>
    <row r="87" spans="2:17" s="20" customFormat="1" ht="12.75" x14ac:dyDescent="0.2">
      <c r="B87" s="156" t="s">
        <v>23</v>
      </c>
      <c r="C87" s="157"/>
      <c r="D87" s="90">
        <f>D79/12</f>
        <v>3333.3333333333335</v>
      </c>
      <c r="E87" s="103" t="s">
        <v>18</v>
      </c>
      <c r="F87" s="103"/>
      <c r="G87" s="103"/>
      <c r="H87" s="102"/>
      <c r="I87" s="102"/>
      <c r="J87" s="102"/>
      <c r="K87" s="102"/>
      <c r="L87" s="102"/>
      <c r="M87" s="102"/>
      <c r="N87" s="102"/>
      <c r="O87" s="102"/>
      <c r="P87" s="102"/>
      <c r="Q87" s="86"/>
    </row>
    <row r="88" spans="2:17" s="20" customFormat="1" ht="12.75" x14ac:dyDescent="0.2">
      <c r="B88" s="156" t="s">
        <v>1</v>
      </c>
      <c r="C88" s="157"/>
      <c r="D88" s="90">
        <f>ROUND((D79-D18)/12,0)</f>
        <v>-1667</v>
      </c>
      <c r="E88" s="103" t="s">
        <v>18</v>
      </c>
      <c r="F88" s="103"/>
      <c r="G88" s="103"/>
      <c r="H88" s="103"/>
      <c r="I88" s="102"/>
      <c r="J88" s="102"/>
      <c r="K88" s="102"/>
      <c r="L88" s="102"/>
      <c r="M88" s="102"/>
      <c r="N88" s="102"/>
      <c r="O88" s="102"/>
      <c r="P88" s="102"/>
      <c r="Q88" s="86"/>
    </row>
    <row r="89" spans="2:17" ht="12.75" x14ac:dyDescent="0.2">
      <c r="B89" s="96"/>
      <c r="C89" s="97"/>
      <c r="D89" s="105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89"/>
    </row>
    <row r="90" spans="2:17" ht="13.5" customHeight="1" x14ac:dyDescent="0.2"/>
    <row r="91" spans="2:17" ht="13.5" customHeight="1" x14ac:dyDescent="0.25">
      <c r="E91" s="40"/>
    </row>
    <row r="92" spans="2:17" ht="13.5" customHeight="1" x14ac:dyDescent="0.25">
      <c r="E92" s="40"/>
    </row>
    <row r="93" spans="2:17" ht="13.5" customHeight="1" x14ac:dyDescent="0.2"/>
    <row r="94" spans="2:17" ht="12.75" customHeight="1" x14ac:dyDescent="0.2"/>
    <row r="95" spans="2:17" ht="12.75" customHeight="1" x14ac:dyDescent="0.2"/>
  </sheetData>
  <mergeCells count="77">
    <mergeCell ref="B88:C88"/>
    <mergeCell ref="B86:C86"/>
    <mergeCell ref="B87:C87"/>
    <mergeCell ref="B85:C85"/>
    <mergeCell ref="B16:C16"/>
    <mergeCell ref="B17:C17"/>
    <mergeCell ref="B18:C18"/>
    <mergeCell ref="B22:C22"/>
    <mergeCell ref="B23:C23"/>
    <mergeCell ref="B24:C24"/>
    <mergeCell ref="B31:C31"/>
    <mergeCell ref="B32:C32"/>
    <mergeCell ref="B33:C33"/>
    <mergeCell ref="B34:C34"/>
    <mergeCell ref="B35:C35"/>
    <mergeCell ref="B36:C36"/>
    <mergeCell ref="H1:K1"/>
    <mergeCell ref="B84:C84"/>
    <mergeCell ref="B82:C82"/>
    <mergeCell ref="B21:C21"/>
    <mergeCell ref="B15:C15"/>
    <mergeCell ref="B83:C83"/>
    <mergeCell ref="B25:C25"/>
    <mergeCell ref="B26:C26"/>
    <mergeCell ref="B27:C27"/>
    <mergeCell ref="B28:C28"/>
    <mergeCell ref="B29:C29"/>
    <mergeCell ref="B30:C30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70:C70"/>
    <mergeCell ref="B71:C71"/>
    <mergeCell ref="B72:C72"/>
    <mergeCell ref="B62:C62"/>
    <mergeCell ref="B63:C63"/>
    <mergeCell ref="B64:C64"/>
    <mergeCell ref="B65:C65"/>
    <mergeCell ref="B66:C66"/>
    <mergeCell ref="B4:C6"/>
    <mergeCell ref="B79:C79"/>
    <mergeCell ref="B10:C10"/>
    <mergeCell ref="B11:C11"/>
    <mergeCell ref="B12:C12"/>
    <mergeCell ref="B13:C13"/>
    <mergeCell ref="B14:C1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</mergeCells>
  <phoneticPr fontId="3" type="noConversion"/>
  <dataValidations count="1">
    <dataValidation type="list" allowBlank="1" showInputMessage="1" showErrorMessage="1" sqref="J4" xr:uid="{00000000-0002-0000-0000-000000000000}">
      <formula1>Måneder</formula1>
    </dataValidation>
  </dataValidations>
  <printOptions horizontalCentered="1" verticalCentered="1"/>
  <pageMargins left="0.43307086614173229" right="0.15748031496062992" top="0.98425196850393704" bottom="0.98425196850393704" header="0" footer="0"/>
  <pageSetup paperSize="9" scale="50" fitToWidth="0" fitToHeight="0" orientation="portrait" horizontalDpi="300" verticalDpi="300" r:id="rId1"/>
  <headerFooter alignWithMargins="0">
    <oddHeader>&amp;A</oddHeader>
    <oddFooter>Page &amp;P</oddFooter>
  </headerFooter>
  <rowBreaks count="1" manualBreakCount="1">
    <brk id="5" min="1" max="16" man="1"/>
  </rowBreaks>
  <cellWatches>
    <cellWatch r="B22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3">
    <pageSetUpPr autoPageBreaks="0"/>
  </sheetPr>
  <dimension ref="A1:T95"/>
  <sheetViews>
    <sheetView showGridLines="0" showRowColHeaders="0" showOutlineSymbols="0" zoomScale="8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8" sqref="B8"/>
    </sheetView>
  </sheetViews>
  <sheetFormatPr defaultColWidth="9.140625" defaultRowHeight="0" customHeight="1" zeroHeight="1" x14ac:dyDescent="0.2"/>
  <cols>
    <col min="1" max="1" width="2.140625" style="49" customWidth="1"/>
    <col min="2" max="2" width="22.42578125" style="20" bestFit="1" customWidth="1"/>
    <col min="3" max="3" width="22.28515625" style="20" customWidth="1"/>
    <col min="4" max="16" width="11.28515625" style="49" customWidth="1"/>
    <col min="17" max="17" width="3.140625" style="49" customWidth="1"/>
    <col min="18" max="18" width="2" style="49" customWidth="1"/>
    <col min="19" max="19" width="5.28515625" style="49" bestFit="1" customWidth="1"/>
    <col min="20" max="20" width="11.7109375" style="49" bestFit="1" customWidth="1"/>
    <col min="21" max="16384" width="9.140625" style="49"/>
  </cols>
  <sheetData>
    <row r="1" spans="1:20" ht="15" customHeight="1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 t="e">
        <f>Budgetteret!#REF!</f>
        <v>#REF!</v>
      </c>
      <c r="Q1" s="5"/>
    </row>
    <row r="2" spans="1:20" ht="15" customHeight="1" x14ac:dyDescent="0.2">
      <c r="B2" s="50"/>
      <c r="C2" s="5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6"/>
    </row>
    <row r="3" spans="1:20" ht="15" customHeight="1" x14ac:dyDescent="0.2">
      <c r="B3" s="52"/>
      <c r="C3" s="51"/>
      <c r="D3" s="41"/>
      <c r="E3" s="164" t="str">
        <f>"Budget " &amp;Budgetteret!J3 &amp; ""</f>
        <v>Budget 2023</v>
      </c>
      <c r="F3" s="165"/>
      <c r="G3" s="41"/>
      <c r="H3" s="168" t="str">
        <f>"&gt;&gt; Realiseret " &amp;Budgetteret!J3&amp;" &lt;&lt;"</f>
        <v>&gt;&gt; Realiseret 2023 &lt;&lt;</v>
      </c>
      <c r="I3" s="169"/>
      <c r="J3" s="41"/>
      <c r="K3" s="164" t="str">
        <f>"Difference " &amp;Budgetteret!J3</f>
        <v>Difference 2023</v>
      </c>
      <c r="L3" s="165"/>
      <c r="M3" s="41"/>
      <c r="N3" s="41"/>
      <c r="O3" s="172" t="s">
        <v>3</v>
      </c>
      <c r="P3" s="41"/>
      <c r="Q3" s="6"/>
    </row>
    <row r="4" spans="1:20" ht="15" customHeight="1" thickBot="1" x14ac:dyDescent="0.25">
      <c r="B4" s="174" t="str">
        <f>Budgetteret!B4</f>
        <v>Driftsbudget</v>
      </c>
      <c r="C4" s="175"/>
      <c r="D4" s="41"/>
      <c r="E4" s="166"/>
      <c r="F4" s="167"/>
      <c r="G4" s="41"/>
      <c r="H4" s="170"/>
      <c r="I4" s="171"/>
      <c r="J4" s="41"/>
      <c r="K4" s="166"/>
      <c r="L4" s="167"/>
      <c r="M4" s="41"/>
      <c r="N4" s="41"/>
      <c r="O4" s="173"/>
      <c r="P4" s="41"/>
      <c r="Q4" s="6"/>
    </row>
    <row r="5" spans="1:20" ht="15" customHeight="1" thickTop="1" x14ac:dyDescent="0.2">
      <c r="B5" s="174"/>
      <c r="C5" s="175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6"/>
    </row>
    <row r="6" spans="1:20" ht="15" customHeight="1" x14ac:dyDescent="0.2">
      <c r="B6" s="176"/>
      <c r="C6" s="177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20" ht="5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0" ht="26.25" customHeight="1" x14ac:dyDescent="0.25">
      <c r="B8" s="71" t="s">
        <v>20</v>
      </c>
      <c r="C8" s="53"/>
      <c r="D8" s="72" t="s">
        <v>7</v>
      </c>
      <c r="E8" s="73">
        <f>Budgetteret!E8</f>
        <v>44927</v>
      </c>
      <c r="F8" s="73">
        <f>Budgetteret!F8</f>
        <v>44958</v>
      </c>
      <c r="G8" s="73">
        <f>Budgetteret!G8</f>
        <v>44986</v>
      </c>
      <c r="H8" s="73">
        <f>Budgetteret!H8</f>
        <v>45017</v>
      </c>
      <c r="I8" s="73">
        <f>Budgetteret!I8</f>
        <v>45047</v>
      </c>
      <c r="J8" s="73">
        <f>Budgetteret!J8</f>
        <v>45078</v>
      </c>
      <c r="K8" s="73">
        <f>Budgetteret!K8</f>
        <v>45108</v>
      </c>
      <c r="L8" s="73">
        <f>Budgetteret!L8</f>
        <v>45139</v>
      </c>
      <c r="M8" s="73">
        <f>Budgetteret!M8</f>
        <v>45170</v>
      </c>
      <c r="N8" s="73">
        <f>Budgetteret!N8</f>
        <v>45200</v>
      </c>
      <c r="O8" s="73">
        <f>Budgetteret!O8</f>
        <v>45231</v>
      </c>
      <c r="P8" s="73">
        <f>Budgetteret!P8</f>
        <v>45261</v>
      </c>
      <c r="Q8" s="44"/>
      <c r="S8" s="54"/>
      <c r="T8" s="55"/>
    </row>
    <row r="9" spans="1:20" s="57" customFormat="1" ht="15" customHeight="1" x14ac:dyDescent="0.25">
      <c r="B9" s="8" t="s">
        <v>8</v>
      </c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  <c r="R9" s="20"/>
      <c r="S9" s="54"/>
      <c r="T9" s="55"/>
    </row>
    <row r="10" spans="1:20" s="57" customFormat="1" ht="12.75" customHeight="1" x14ac:dyDescent="0.25">
      <c r="B10" s="178" t="str">
        <f>IF(Budgetteret!B10="","",Budgetteret!B10)</f>
        <v>Kunde 1</v>
      </c>
      <c r="C10" s="179"/>
      <c r="D10" s="13" t="str">
        <f t="shared" ref="D10:D17" si="0">IF(COUNTA(E10:P10)=0,"",SUM(E10:P10))</f>
        <v/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2"/>
      <c r="R10" s="20"/>
      <c r="S10" s="54"/>
      <c r="T10" s="55"/>
    </row>
    <row r="11" spans="1:20" s="20" customFormat="1" ht="12.75" customHeight="1" x14ac:dyDescent="0.25">
      <c r="B11" s="162" t="str">
        <f>IF(Budgetteret!B11="","",Budgetteret!B11)</f>
        <v>Kunde 2</v>
      </c>
      <c r="C11" s="163"/>
      <c r="D11" s="13">
        <f t="shared" si="0"/>
        <v>25200</v>
      </c>
      <c r="E11" s="14">
        <v>2100</v>
      </c>
      <c r="F11" s="14">
        <v>2100</v>
      </c>
      <c r="G11" s="14">
        <v>2100</v>
      </c>
      <c r="H11" s="14">
        <v>2100</v>
      </c>
      <c r="I11" s="14">
        <v>2100</v>
      </c>
      <c r="J11" s="14">
        <v>2100</v>
      </c>
      <c r="K11" s="14">
        <v>2100</v>
      </c>
      <c r="L11" s="14">
        <v>2100</v>
      </c>
      <c r="M11" s="14">
        <v>2100</v>
      </c>
      <c r="N11" s="14">
        <v>2100</v>
      </c>
      <c r="O11" s="14">
        <v>2100</v>
      </c>
      <c r="P11" s="14">
        <v>2100</v>
      </c>
      <c r="Q11" s="15"/>
      <c r="S11" s="54"/>
      <c r="T11" s="55"/>
    </row>
    <row r="12" spans="1:20" s="20" customFormat="1" ht="12.75" customHeight="1" x14ac:dyDescent="0.25">
      <c r="B12" s="162" t="str">
        <f>IF(Budgetteret!B12="","",Budgetteret!B12)</f>
        <v>Kunde 3</v>
      </c>
      <c r="C12" s="163"/>
      <c r="D12" s="13">
        <f t="shared" si="0"/>
        <v>18000</v>
      </c>
      <c r="E12" s="14">
        <v>1500</v>
      </c>
      <c r="F12" s="14">
        <v>1500</v>
      </c>
      <c r="G12" s="14">
        <v>1500</v>
      </c>
      <c r="H12" s="14">
        <v>1500</v>
      </c>
      <c r="I12" s="14">
        <v>1500</v>
      </c>
      <c r="J12" s="14">
        <v>1500</v>
      </c>
      <c r="K12" s="14">
        <v>1500</v>
      </c>
      <c r="L12" s="14">
        <v>1500</v>
      </c>
      <c r="M12" s="14">
        <v>1500</v>
      </c>
      <c r="N12" s="14">
        <v>1500</v>
      </c>
      <c r="O12" s="14">
        <v>1500</v>
      </c>
      <c r="P12" s="14">
        <v>1500</v>
      </c>
      <c r="Q12" s="15"/>
      <c r="S12" s="54"/>
      <c r="T12" s="55"/>
    </row>
    <row r="13" spans="1:20" s="20" customFormat="1" ht="12.75" customHeight="1" x14ac:dyDescent="0.25">
      <c r="B13" s="162" t="str">
        <f>IF(Budgetteret!B13="","",Budgetteret!B13)</f>
        <v>Kunde 4</v>
      </c>
      <c r="C13" s="163"/>
      <c r="D13" s="13" t="str">
        <f t="shared" si="0"/>
        <v/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  <c r="S13" s="54"/>
      <c r="T13" s="55"/>
    </row>
    <row r="14" spans="1:20" s="20" customFormat="1" ht="12.75" customHeight="1" x14ac:dyDescent="0.25">
      <c r="B14" s="162" t="str">
        <f>IF(Budgetteret!B14="","",Budgetteret!B14)</f>
        <v>Kunde 5</v>
      </c>
      <c r="C14" s="163"/>
      <c r="D14" s="13" t="str">
        <f>IF(COUNTA(E14:P14)=0,"",SUM(E14:P14))</f>
        <v/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  <c r="S14" s="54"/>
      <c r="T14" s="55"/>
    </row>
    <row r="15" spans="1:20" ht="12.75" customHeight="1" x14ac:dyDescent="0.25">
      <c r="B15" s="162" t="str">
        <f>IF(Budgetteret!B15="","",Budgetteret!B15)</f>
        <v>Kunde 6</v>
      </c>
      <c r="C15" s="163"/>
      <c r="D15" s="13" t="str">
        <f>IF(COUNTA(E15:P15)=0,"",SUM(E15:P15))</f>
        <v/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7"/>
      <c r="R15" s="20"/>
      <c r="S15" s="54"/>
      <c r="T15" s="55"/>
    </row>
    <row r="16" spans="1:20" s="20" customFormat="1" ht="12.75" customHeight="1" x14ac:dyDescent="0.25">
      <c r="B16" s="162" t="str">
        <f>IF(Budgetteret!B16="","",Budgetteret!B16)</f>
        <v>Kunde 7</v>
      </c>
      <c r="C16" s="163"/>
      <c r="D16" s="13" t="str">
        <f>IF(COUNTA(E16:P16)=0,"",SUM(E16:P16))</f>
        <v/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5"/>
      <c r="S16" s="54"/>
      <c r="T16" s="55"/>
    </row>
    <row r="17" spans="2:20" s="20" customFormat="1" ht="12.75" customHeight="1" x14ac:dyDescent="0.25">
      <c r="B17" s="162" t="str">
        <f>IF(Budgetteret!B17="","",Budgetteret!B17)</f>
        <v>Kunde 8</v>
      </c>
      <c r="C17" s="163"/>
      <c r="D17" s="13" t="str">
        <f t="shared" si="0"/>
        <v/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5"/>
      <c r="S17" s="58"/>
      <c r="T17" s="55"/>
    </row>
    <row r="18" spans="2:20" s="20" customFormat="1" ht="15.75" x14ac:dyDescent="0.25">
      <c r="B18" s="182" t="s">
        <v>13</v>
      </c>
      <c r="C18" s="183"/>
      <c r="D18" s="16">
        <f>SUM(D10:D17)</f>
        <v>43200</v>
      </c>
      <c r="E18" s="16">
        <f>SUM(E10:E17)</f>
        <v>3600</v>
      </c>
      <c r="F18" s="16">
        <f t="shared" ref="F18:P18" si="1">SUM(F10:F17)</f>
        <v>3600</v>
      </c>
      <c r="G18" s="16">
        <f t="shared" si="1"/>
        <v>3600</v>
      </c>
      <c r="H18" s="16">
        <f t="shared" si="1"/>
        <v>3600</v>
      </c>
      <c r="I18" s="16">
        <f t="shared" si="1"/>
        <v>3600</v>
      </c>
      <c r="J18" s="16">
        <f t="shared" si="1"/>
        <v>3600</v>
      </c>
      <c r="K18" s="16">
        <f t="shared" si="1"/>
        <v>3600</v>
      </c>
      <c r="L18" s="16">
        <f t="shared" si="1"/>
        <v>3600</v>
      </c>
      <c r="M18" s="16">
        <f t="shared" si="1"/>
        <v>3600</v>
      </c>
      <c r="N18" s="16">
        <f t="shared" si="1"/>
        <v>3600</v>
      </c>
      <c r="O18" s="16">
        <f t="shared" si="1"/>
        <v>3600</v>
      </c>
      <c r="P18" s="16">
        <f t="shared" si="1"/>
        <v>3600</v>
      </c>
      <c r="Q18" s="17"/>
      <c r="S18" s="54"/>
      <c r="T18" s="55"/>
    </row>
    <row r="19" spans="2:20" s="20" customFormat="1" ht="5.25" customHeight="1" x14ac:dyDescent="0.2">
      <c r="B19" s="18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2:20" s="20" customFormat="1" ht="15" customHeight="1" x14ac:dyDescent="0.25">
      <c r="B20" s="63" t="s">
        <v>9</v>
      </c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S20" s="49"/>
      <c r="T20" s="56"/>
    </row>
    <row r="21" spans="2:20" s="20" customFormat="1" ht="12.75" customHeight="1" x14ac:dyDescent="0.25">
      <c r="B21" s="180" t="str">
        <f>IF(Budgetteret!B21="","",Budgetteret!B21)</f>
        <v/>
      </c>
      <c r="C21" s="181"/>
      <c r="D21" s="22" t="str">
        <f>IF(COUNTA(E21:P21)=0,"",SUM(E21:P21))</f>
        <v/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21"/>
      <c r="T21" s="56"/>
    </row>
    <row r="22" spans="2:20" s="20" customFormat="1" ht="12.75" customHeight="1" x14ac:dyDescent="0.25">
      <c r="B22" s="180" t="str">
        <f>IF(Budgetteret!B22="","",Budgetteret!B22)</f>
        <v xml:space="preserve">Direkte omkostninger </v>
      </c>
      <c r="C22" s="181"/>
      <c r="D22" s="22" t="str">
        <f t="shared" ref="D22:D78" si="2">IF(COUNTA(E22:P22)=0,"",SUM(E22:P22))</f>
        <v/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21"/>
      <c r="T22" s="56"/>
    </row>
    <row r="23" spans="2:20" s="20" customFormat="1" ht="12.75" customHeight="1" x14ac:dyDescent="0.2">
      <c r="B23" s="180" t="str">
        <f>IF(Budgetteret!B23="","",Budgetteret!B23)</f>
        <v>Varekøb i Danmark</v>
      </c>
      <c r="C23" s="181"/>
      <c r="D23" s="22">
        <f t="shared" si="2"/>
        <v>13250</v>
      </c>
      <c r="E23" s="14">
        <v>1150</v>
      </c>
      <c r="F23" s="14">
        <v>1100</v>
      </c>
      <c r="G23" s="14">
        <v>1100</v>
      </c>
      <c r="H23" s="14">
        <v>1100</v>
      </c>
      <c r="I23" s="14">
        <v>1100</v>
      </c>
      <c r="J23" s="14">
        <v>1100</v>
      </c>
      <c r="K23" s="14">
        <v>1100</v>
      </c>
      <c r="L23" s="14">
        <v>1100</v>
      </c>
      <c r="M23" s="14">
        <v>1100</v>
      </c>
      <c r="N23" s="14">
        <v>1100</v>
      </c>
      <c r="O23" s="14">
        <v>1100</v>
      </c>
      <c r="P23" s="14">
        <v>1100</v>
      </c>
      <c r="Q23" s="21"/>
    </row>
    <row r="24" spans="2:20" s="20" customFormat="1" ht="12.75" customHeight="1" x14ac:dyDescent="0.2">
      <c r="B24" s="180" t="str">
        <f>IF(Budgetteret!B24="","",Budgetteret!B24)</f>
        <v xml:space="preserve">Varekøb indenfor EU </v>
      </c>
      <c r="C24" s="181"/>
      <c r="D24" s="22">
        <f t="shared" si="2"/>
        <v>1500</v>
      </c>
      <c r="E24" s="14">
        <v>1500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21"/>
    </row>
    <row r="25" spans="2:20" s="20" customFormat="1" ht="12.75" customHeight="1" x14ac:dyDescent="0.2">
      <c r="B25" s="180" t="str">
        <f>IF(Budgetteret!B25="","",Budgetteret!B25)</f>
        <v/>
      </c>
      <c r="C25" s="181"/>
      <c r="D25" s="22" t="str">
        <f t="shared" si="2"/>
        <v/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21"/>
    </row>
    <row r="26" spans="2:20" s="20" customFormat="1" ht="12.75" customHeight="1" x14ac:dyDescent="0.2">
      <c r="B26" s="180" t="str">
        <f>IF(Budgetteret!B26="","",Budgetteret!B26)</f>
        <v>Lønninger</v>
      </c>
      <c r="C26" s="181"/>
      <c r="D26" s="22" t="str">
        <f t="shared" si="2"/>
        <v/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21"/>
    </row>
    <row r="27" spans="2:20" s="20" customFormat="1" ht="12.75" customHeight="1" x14ac:dyDescent="0.2">
      <c r="B27" s="180" t="str">
        <f>IF(Budgetteret!B27="","",Budgetteret!B27)</f>
        <v>Lønninger</v>
      </c>
      <c r="C27" s="181"/>
      <c r="D27" s="22">
        <f t="shared" si="2"/>
        <v>13098</v>
      </c>
      <c r="E27" s="14">
        <v>1091.5</v>
      </c>
      <c r="F27" s="14">
        <v>1091.5</v>
      </c>
      <c r="G27" s="14">
        <v>1091.5</v>
      </c>
      <c r="H27" s="14">
        <v>1091.5</v>
      </c>
      <c r="I27" s="14">
        <v>1091.5</v>
      </c>
      <c r="J27" s="14">
        <v>1091.5</v>
      </c>
      <c r="K27" s="14">
        <v>1091.5</v>
      </c>
      <c r="L27" s="14">
        <v>1091.5</v>
      </c>
      <c r="M27" s="14">
        <v>1091.5</v>
      </c>
      <c r="N27" s="14">
        <v>1091.5</v>
      </c>
      <c r="O27" s="14">
        <v>1091.5</v>
      </c>
      <c r="P27" s="14">
        <v>1091.5</v>
      </c>
      <c r="Q27" s="21"/>
    </row>
    <row r="28" spans="2:20" s="20" customFormat="1" ht="12.75" customHeight="1" x14ac:dyDescent="0.2">
      <c r="B28" s="180" t="str">
        <f>IF(Budgetteret!B28="","",Budgetteret!B28)</f>
        <v>Feriepenge &amp; SH</v>
      </c>
      <c r="C28" s="181"/>
      <c r="D28" s="22">
        <f t="shared" si="2"/>
        <v>150</v>
      </c>
      <c r="E28" s="14">
        <v>150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21"/>
    </row>
    <row r="29" spans="2:20" s="20" customFormat="1" ht="12.75" customHeight="1" x14ac:dyDescent="0.2">
      <c r="B29" s="180" t="str">
        <f>IF(Budgetteret!B29="","",Budgetteret!B29)</f>
        <v>Personalegoder og multimedier</v>
      </c>
      <c r="C29" s="181"/>
      <c r="D29" s="22" t="str">
        <f t="shared" si="2"/>
        <v/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21"/>
    </row>
    <row r="30" spans="2:20" s="20" customFormat="1" ht="12.75" customHeight="1" x14ac:dyDescent="0.2">
      <c r="B30" s="180" t="str">
        <f>IF(Budgetteret!B30="","",Budgetteret!B30)</f>
        <v>Pensioner</v>
      </c>
      <c r="C30" s="181"/>
      <c r="D30" s="22" t="str">
        <f t="shared" si="2"/>
        <v/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21"/>
    </row>
    <row r="31" spans="2:20" s="20" customFormat="1" ht="12.75" customHeight="1" x14ac:dyDescent="0.2">
      <c r="B31" s="180" t="str">
        <f>IF(Budgetteret!B31="","",Budgetteret!B31)</f>
        <v>AER</v>
      </c>
      <c r="C31" s="181"/>
      <c r="D31" s="22">
        <f t="shared" si="2"/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21"/>
    </row>
    <row r="32" spans="2:20" s="20" customFormat="1" ht="12.75" customHeight="1" x14ac:dyDescent="0.2">
      <c r="B32" s="180" t="str">
        <f>IF(Budgetteret!B32="","",Budgetteret!B32)</f>
        <v>ATP</v>
      </c>
      <c r="C32" s="181"/>
      <c r="D32" s="22" t="str">
        <f t="shared" si="2"/>
        <v/>
      </c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21"/>
    </row>
    <row r="33" spans="2:17" s="20" customFormat="1" ht="12.75" customHeight="1" x14ac:dyDescent="0.2">
      <c r="B33" s="180" t="str">
        <f>IF(Budgetteret!B33="","",Budgetteret!B33)</f>
        <v>Kørselsgodtgørelse</v>
      </c>
      <c r="C33" s="181"/>
      <c r="D33" s="22" t="str">
        <f t="shared" si="2"/>
        <v/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21"/>
    </row>
    <row r="34" spans="2:17" s="20" customFormat="1" ht="12.75" customHeight="1" x14ac:dyDescent="0.2">
      <c r="B34" s="180" t="str">
        <f>IF(Budgetteret!B34="","",Budgetteret!B34)</f>
        <v>Øvrige personaleudgifter</v>
      </c>
      <c r="C34" s="181"/>
      <c r="D34" s="22" t="str">
        <f t="shared" si="2"/>
        <v/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21"/>
    </row>
    <row r="35" spans="2:17" s="20" customFormat="1" ht="12.75" customHeight="1" x14ac:dyDescent="0.2">
      <c r="B35" s="180" t="str">
        <f>IF(Budgetteret!B35="","",Budgetteret!B35)</f>
        <v>Kursus og uddannelse</v>
      </c>
      <c r="C35" s="181"/>
      <c r="D35" s="22" t="str">
        <f t="shared" si="2"/>
        <v/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21"/>
    </row>
    <row r="36" spans="2:17" s="20" customFormat="1" ht="12.75" customHeight="1" x14ac:dyDescent="0.2">
      <c r="B36" s="180" t="str">
        <f>IF(Budgetteret!B36="","",Budgetteret!B36)</f>
        <v/>
      </c>
      <c r="C36" s="181"/>
      <c r="D36" s="22" t="str">
        <f t="shared" si="2"/>
        <v/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21"/>
    </row>
    <row r="37" spans="2:17" s="20" customFormat="1" ht="12.75" customHeight="1" x14ac:dyDescent="0.2">
      <c r="B37" s="180" t="str">
        <f>IF(Budgetteret!B37="","",Budgetteret!B37)</f>
        <v>Salgs- og rejseomkostninger</v>
      </c>
      <c r="C37" s="181"/>
      <c r="D37" s="22" t="str">
        <f t="shared" si="2"/>
        <v/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21"/>
    </row>
    <row r="38" spans="2:17" s="20" customFormat="1" ht="12.75" customHeight="1" x14ac:dyDescent="0.2">
      <c r="B38" s="180" t="str">
        <f>IF(Budgetteret!B38="","",Budgetteret!B38)</f>
        <v>Restaurationsbesøg</v>
      </c>
      <c r="C38" s="181"/>
      <c r="D38" s="22" t="str">
        <f t="shared" si="2"/>
        <v/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21"/>
    </row>
    <row r="39" spans="2:17" s="20" customFormat="1" ht="12.75" customHeight="1" x14ac:dyDescent="0.2">
      <c r="B39" s="180" t="str">
        <f>IF(Budgetteret!B39="","",Budgetteret!B39)</f>
        <v>Gaver og blomster</v>
      </c>
      <c r="C39" s="181"/>
      <c r="D39" s="22" t="str">
        <f t="shared" si="2"/>
        <v/>
      </c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21"/>
    </row>
    <row r="40" spans="2:17" s="20" customFormat="1" ht="12.75" customHeight="1" x14ac:dyDescent="0.2">
      <c r="B40" s="180" t="str">
        <f>IF(Budgetteret!B40="","",Budgetteret!B40)</f>
        <v>Rejseudgifter</v>
      </c>
      <c r="C40" s="181"/>
      <c r="D40" s="22" t="str">
        <f t="shared" si="2"/>
        <v/>
      </c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21"/>
    </row>
    <row r="41" spans="2:17" s="20" customFormat="1" ht="12.75" customHeight="1" x14ac:dyDescent="0.2">
      <c r="B41" s="180" t="str">
        <f>IF(Budgetteret!B41="","",Budgetteret!B41)</f>
        <v>Annoner og reklame</v>
      </c>
      <c r="C41" s="181"/>
      <c r="D41" s="22" t="str">
        <f t="shared" si="2"/>
        <v/>
      </c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21"/>
    </row>
    <row r="42" spans="2:17" s="20" customFormat="1" ht="12.75" customHeight="1" x14ac:dyDescent="0.2">
      <c r="B42" s="180" t="str">
        <f>IF(Budgetteret!B42="","",Budgetteret!B42)</f>
        <v/>
      </c>
      <c r="C42" s="181"/>
      <c r="D42" s="22" t="str">
        <f t="shared" si="2"/>
        <v/>
      </c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21"/>
    </row>
    <row r="43" spans="2:17" s="20" customFormat="1" ht="12.75" customHeight="1" x14ac:dyDescent="0.2">
      <c r="B43" s="180" t="str">
        <f>IF(Budgetteret!B43="","",Budgetteret!B43)</f>
        <v>Bildrift</v>
      </c>
      <c r="C43" s="181"/>
      <c r="D43" s="22" t="str">
        <f t="shared" si="2"/>
        <v/>
      </c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21"/>
    </row>
    <row r="44" spans="2:17" s="20" customFormat="1" ht="12.75" customHeight="1" x14ac:dyDescent="0.2">
      <c r="B44" s="180" t="str">
        <f>IF(Budgetteret!B44="","",Budgetteret!B44)</f>
        <v>Brændstof</v>
      </c>
      <c r="C44" s="181"/>
      <c r="D44" s="22" t="str">
        <f t="shared" si="2"/>
        <v/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21"/>
    </row>
    <row r="45" spans="2:17" s="20" customFormat="1" ht="12.75" customHeight="1" x14ac:dyDescent="0.2">
      <c r="B45" s="180" t="str">
        <f>IF(Budgetteret!B45="","",Budgetteret!B45)</f>
        <v>Bilforsikring</v>
      </c>
      <c r="C45" s="181"/>
      <c r="D45" s="22" t="str">
        <f t="shared" si="2"/>
        <v/>
      </c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21"/>
    </row>
    <row r="46" spans="2:17" s="20" customFormat="1" ht="12.75" customHeight="1" x14ac:dyDescent="0.2">
      <c r="B46" s="180" t="str">
        <f>IF(Budgetteret!B46="","",Budgetteret!B46)</f>
        <v>Vægtafgift</v>
      </c>
      <c r="C46" s="181"/>
      <c r="D46" s="22" t="str">
        <f t="shared" si="2"/>
        <v/>
      </c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21"/>
    </row>
    <row r="47" spans="2:17" s="20" customFormat="1" ht="12.75" customHeight="1" x14ac:dyDescent="0.2">
      <c r="B47" s="180" t="str">
        <f>IF(Budgetteret!B47="","",Budgetteret!B47)</f>
        <v>Reparation/vedligeholdelse</v>
      </c>
      <c r="C47" s="181"/>
      <c r="D47" s="22" t="str">
        <f t="shared" si="2"/>
        <v/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21"/>
    </row>
    <row r="48" spans="2:17" s="20" customFormat="1" ht="12.75" customHeight="1" x14ac:dyDescent="0.2">
      <c r="B48" s="180" t="str">
        <f>IF(Budgetteret!B48="","",Budgetteret!B48)</f>
        <v>Leasing</v>
      </c>
      <c r="C48" s="181"/>
      <c r="D48" s="22" t="str">
        <f t="shared" si="2"/>
        <v/>
      </c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21"/>
    </row>
    <row r="49" spans="2:17" s="20" customFormat="1" ht="12.75" customHeight="1" x14ac:dyDescent="0.2">
      <c r="B49" s="180" t="str">
        <f>IF(Budgetteret!B49="","",Budgetteret!B49)</f>
        <v/>
      </c>
      <c r="C49" s="181"/>
      <c r="D49" s="22" t="str">
        <f t="shared" si="2"/>
        <v/>
      </c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21"/>
    </row>
    <row r="50" spans="2:17" s="20" customFormat="1" ht="12.75" customHeight="1" x14ac:dyDescent="0.2">
      <c r="B50" s="180" t="str">
        <f>IF(Budgetteret!B50="","",Budgetteret!B50)</f>
        <v>Lokaleomkostninger</v>
      </c>
      <c r="C50" s="181"/>
      <c r="D50" s="22" t="str">
        <f t="shared" si="2"/>
        <v/>
      </c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21"/>
    </row>
    <row r="51" spans="2:17" s="20" customFormat="1" ht="12.75" customHeight="1" x14ac:dyDescent="0.2">
      <c r="B51" s="180" t="str">
        <f>IF(Budgetteret!B51="","",Budgetteret!B51)</f>
        <v xml:space="preserve">Husleje </v>
      </c>
      <c r="C51" s="181"/>
      <c r="D51" s="22" t="str">
        <f t="shared" si="2"/>
        <v/>
      </c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21"/>
    </row>
    <row r="52" spans="2:17" s="20" customFormat="1" ht="12.75" customHeight="1" x14ac:dyDescent="0.2">
      <c r="B52" s="180" t="str">
        <f>IF(Budgetteret!B52="","",Budgetteret!B52)</f>
        <v>El, vand og varme</v>
      </c>
      <c r="C52" s="181"/>
      <c r="D52" s="22" t="str">
        <f t="shared" si="2"/>
        <v/>
      </c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21"/>
    </row>
    <row r="53" spans="2:17" s="20" customFormat="1" ht="12.75" customHeight="1" x14ac:dyDescent="0.2">
      <c r="B53" s="180" t="str">
        <f>IF(Budgetteret!B53="","",Budgetteret!B53)</f>
        <v>Vedligeholdelse og rengøring</v>
      </c>
      <c r="C53" s="181"/>
      <c r="D53" s="22" t="str">
        <f t="shared" si="2"/>
        <v/>
      </c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21"/>
    </row>
    <row r="54" spans="2:17" s="20" customFormat="1" ht="12.75" customHeight="1" x14ac:dyDescent="0.2">
      <c r="B54" s="180" t="str">
        <f>IF(Budgetteret!B54="","",Budgetteret!B54)</f>
        <v>Lokaleforsikringer</v>
      </c>
      <c r="C54" s="181"/>
      <c r="D54" s="22" t="str">
        <f t="shared" si="2"/>
        <v/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21"/>
    </row>
    <row r="55" spans="2:17" s="20" customFormat="1" ht="12.75" customHeight="1" x14ac:dyDescent="0.2">
      <c r="B55" s="180" t="str">
        <f>IF(Budgetteret!B55="","",Budgetteret!B55)</f>
        <v/>
      </c>
      <c r="C55" s="181"/>
      <c r="D55" s="22">
        <f t="shared" si="2"/>
        <v>5000</v>
      </c>
      <c r="E55" s="14"/>
      <c r="F55" s="14">
        <v>5000</v>
      </c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21"/>
    </row>
    <row r="56" spans="2:17" s="20" customFormat="1" ht="12.75" customHeight="1" x14ac:dyDescent="0.2">
      <c r="B56" s="180" t="str">
        <f>IF(Budgetteret!B56="","",Budgetteret!B56)</f>
        <v>Administration</v>
      </c>
      <c r="C56" s="181"/>
      <c r="D56" s="22" t="str">
        <f t="shared" si="2"/>
        <v/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21"/>
    </row>
    <row r="57" spans="2:17" s="20" customFormat="1" ht="12.75" customHeight="1" x14ac:dyDescent="0.2">
      <c r="B57" s="180" t="str">
        <f>IF(Budgetteret!B57="","",Budgetteret!B57)</f>
        <v>Kontorartikler og tryksager</v>
      </c>
      <c r="C57" s="181"/>
      <c r="D57" s="22">
        <f t="shared" si="2"/>
        <v>30000</v>
      </c>
      <c r="E57" s="14">
        <v>2500</v>
      </c>
      <c r="F57" s="14">
        <v>2500</v>
      </c>
      <c r="G57" s="14">
        <v>2500</v>
      </c>
      <c r="H57" s="14">
        <v>2500</v>
      </c>
      <c r="I57" s="14">
        <v>2500</v>
      </c>
      <c r="J57" s="14">
        <v>2500</v>
      </c>
      <c r="K57" s="14">
        <v>2500</v>
      </c>
      <c r="L57" s="14">
        <v>2500</v>
      </c>
      <c r="M57" s="14">
        <v>2500</v>
      </c>
      <c r="N57" s="14">
        <v>2500</v>
      </c>
      <c r="O57" s="14">
        <v>2500</v>
      </c>
      <c r="P57" s="14">
        <v>2500</v>
      </c>
      <c r="Q57" s="21"/>
    </row>
    <row r="58" spans="2:17" s="20" customFormat="1" ht="12.75" customHeight="1" x14ac:dyDescent="0.2">
      <c r="B58" s="180" t="str">
        <f>IF(Budgetteret!B58="","",Budgetteret!B58)</f>
        <v>EDB-udgifter / Software</v>
      </c>
      <c r="C58" s="181"/>
      <c r="D58" s="22" t="str">
        <f t="shared" si="2"/>
        <v/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21"/>
    </row>
    <row r="59" spans="2:17" s="20" customFormat="1" ht="12.75" customHeight="1" x14ac:dyDescent="0.2">
      <c r="B59" s="180" t="str">
        <f>IF(Budgetteret!B59="","",Budgetteret!B59)</f>
        <v>Vedligeholdelse af inventar</v>
      </c>
      <c r="C59" s="181"/>
      <c r="D59" s="22" t="str">
        <f t="shared" si="2"/>
        <v/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21"/>
    </row>
    <row r="60" spans="2:17" s="20" customFormat="1" ht="12.75" customHeight="1" x14ac:dyDescent="0.2">
      <c r="B60" s="180" t="str">
        <f>IF(Budgetteret!B60="","",Budgetteret!B60)</f>
        <v>Mindre anskaffelser</v>
      </c>
      <c r="C60" s="181"/>
      <c r="D60" s="22" t="str">
        <f t="shared" si="2"/>
        <v/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21"/>
    </row>
    <row r="61" spans="2:17" s="20" customFormat="1" ht="12.75" customHeight="1" x14ac:dyDescent="0.2">
      <c r="B61" s="180" t="str">
        <f>IF(Budgetteret!B61="","",Budgetteret!B61)</f>
        <v>Telefon</v>
      </c>
      <c r="C61" s="181"/>
      <c r="D61" s="22" t="str">
        <f t="shared" si="2"/>
        <v/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21"/>
    </row>
    <row r="62" spans="2:17" s="20" customFormat="1" ht="12.75" customHeight="1" x14ac:dyDescent="0.2">
      <c r="B62" s="180" t="str">
        <f>IF(Budgetteret!B62="","",Budgetteret!B62)</f>
        <v>Internet</v>
      </c>
      <c r="C62" s="181"/>
      <c r="D62" s="22" t="str">
        <f t="shared" si="2"/>
        <v/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21"/>
    </row>
    <row r="63" spans="2:17" s="20" customFormat="1" ht="12.75" customHeight="1" x14ac:dyDescent="0.2">
      <c r="B63" s="180" t="str">
        <f>IF(Budgetteret!B63="","",Budgetteret!B63)</f>
        <v>Porto og gebyrer</v>
      </c>
      <c r="C63" s="181"/>
      <c r="D63" s="22" t="str">
        <f t="shared" si="2"/>
        <v/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21"/>
    </row>
    <row r="64" spans="2:17" s="20" customFormat="1" ht="12.75" customHeight="1" x14ac:dyDescent="0.2">
      <c r="B64" s="180" t="str">
        <f>IF(Budgetteret!B64="","",Budgetteret!B64)</f>
        <v>Revisor</v>
      </c>
      <c r="C64" s="181"/>
      <c r="D64" s="22" t="str">
        <f t="shared" si="2"/>
        <v/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21"/>
    </row>
    <row r="65" spans="2:17" s="20" customFormat="1" ht="12.75" customHeight="1" x14ac:dyDescent="0.2">
      <c r="B65" s="180" t="str">
        <f>IF(Budgetteret!B65="","",Budgetteret!B65)</f>
        <v>Advokat</v>
      </c>
      <c r="C65" s="181"/>
      <c r="D65" s="22" t="str">
        <f t="shared" si="2"/>
        <v/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21"/>
    </row>
    <row r="66" spans="2:17" s="20" customFormat="1" ht="12.75" customHeight="1" x14ac:dyDescent="0.2">
      <c r="B66" s="180" t="str">
        <f>IF(Budgetteret!B66="","",Budgetteret!B66)</f>
        <v>Erhvervsforsikringer</v>
      </c>
      <c r="C66" s="181"/>
      <c r="D66" s="22" t="str">
        <f t="shared" si="2"/>
        <v/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21"/>
    </row>
    <row r="67" spans="2:17" s="20" customFormat="1" ht="12.75" customHeight="1" x14ac:dyDescent="0.2">
      <c r="B67" s="180" t="str">
        <f>IF(Budgetteret!B67="","",Budgetteret!B67)</f>
        <v>Kontingenter</v>
      </c>
      <c r="C67" s="181"/>
      <c r="D67" s="22" t="str">
        <f t="shared" si="2"/>
        <v/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21"/>
    </row>
    <row r="68" spans="2:17" s="20" customFormat="1" ht="12.75" customHeight="1" x14ac:dyDescent="0.2">
      <c r="B68" s="180" t="str">
        <f>IF(Budgetteret!B68="","",Budgetteret!B68)</f>
        <v>Web-hotel og domænenavne</v>
      </c>
      <c r="C68" s="181"/>
      <c r="D68" s="22" t="str">
        <f t="shared" si="2"/>
        <v/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21"/>
    </row>
    <row r="69" spans="2:17" s="20" customFormat="1" ht="12.75" customHeight="1" x14ac:dyDescent="0.2">
      <c r="B69" s="180" t="str">
        <f>IF(Budgetteret!B69="","",Budgetteret!B69)</f>
        <v>Tab af debitorer</v>
      </c>
      <c r="C69" s="181"/>
      <c r="D69" s="22" t="str">
        <f t="shared" si="2"/>
        <v/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21"/>
    </row>
    <row r="70" spans="2:17" s="20" customFormat="1" ht="12.75" customHeight="1" x14ac:dyDescent="0.2">
      <c r="B70" s="180" t="str">
        <f>IF(Budgetteret!B70="","",Budgetteret!B70)</f>
        <v/>
      </c>
      <c r="C70" s="181"/>
      <c r="D70" s="22" t="str">
        <f t="shared" si="2"/>
        <v/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21"/>
    </row>
    <row r="71" spans="2:17" s="20" customFormat="1" ht="12.75" customHeight="1" x14ac:dyDescent="0.2">
      <c r="B71" s="180" t="str">
        <f>IF(Budgetteret!B71="","",Budgetteret!B71)</f>
        <v>Afskrivninger</v>
      </c>
      <c r="C71" s="181"/>
      <c r="D71" s="22" t="str">
        <f t="shared" si="2"/>
        <v/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21"/>
    </row>
    <row r="72" spans="2:17" s="20" customFormat="1" ht="12.75" customHeight="1" x14ac:dyDescent="0.2">
      <c r="B72" s="180" t="str">
        <f>IF(Budgetteret!B72="","",Budgetteret!B72)</f>
        <v>Afskrivninger, indretning og lejede lokaler</v>
      </c>
      <c r="C72" s="181"/>
      <c r="D72" s="22" t="str">
        <f t="shared" si="2"/>
        <v/>
      </c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21"/>
    </row>
    <row r="73" spans="2:17" s="20" customFormat="1" ht="12.75" customHeight="1" x14ac:dyDescent="0.2">
      <c r="B73" s="180" t="str">
        <f>IF(Budgetteret!B73="","",Budgetteret!B73)</f>
        <v>Afskrivninger, driftsmidler og inventar</v>
      </c>
      <c r="C73" s="181"/>
      <c r="D73" s="22" t="str">
        <f t="shared" si="2"/>
        <v/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21"/>
    </row>
    <row r="74" spans="2:17" s="20" customFormat="1" ht="12.75" customHeight="1" x14ac:dyDescent="0.2">
      <c r="B74" s="180" t="str">
        <f>IF(Budgetteret!B74="","",Budgetteret!B74)</f>
        <v/>
      </c>
      <c r="C74" s="181"/>
      <c r="D74" s="22" t="str">
        <f t="shared" si="2"/>
        <v/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21"/>
    </row>
    <row r="75" spans="2:17" s="20" customFormat="1" ht="12.75" customHeight="1" x14ac:dyDescent="0.2">
      <c r="B75" s="180" t="str">
        <f>IF(Budgetteret!B75="","",Budgetteret!B75)</f>
        <v>Renter</v>
      </c>
      <c r="C75" s="181"/>
      <c r="D75" s="22" t="str">
        <f t="shared" si="2"/>
        <v/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21"/>
    </row>
    <row r="76" spans="2:17" s="20" customFormat="1" ht="12.75" customHeight="1" x14ac:dyDescent="0.2">
      <c r="B76" s="180" t="str">
        <f>IF(Budgetteret!B76="","",Budgetteret!B76)</f>
        <v>Renteudgifter, bank</v>
      </c>
      <c r="C76" s="181"/>
      <c r="D76" s="22" t="str">
        <f t="shared" si="2"/>
        <v/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21"/>
    </row>
    <row r="77" spans="2:17" s="20" customFormat="1" ht="12.75" customHeight="1" x14ac:dyDescent="0.2">
      <c r="B77" s="180" t="str">
        <f>IF(Budgetteret!B77="","",Budgetteret!B77)</f>
        <v>Renteudgifter, kreditorer</v>
      </c>
      <c r="C77" s="181"/>
      <c r="D77" s="22" t="str">
        <f t="shared" si="2"/>
        <v/>
      </c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21"/>
    </row>
    <row r="78" spans="2:17" s="20" customFormat="1" ht="12.75" customHeight="1" x14ac:dyDescent="0.2">
      <c r="B78" s="180" t="str">
        <f>IF(Budgetteret!B78="","",Budgetteret!B78)</f>
        <v/>
      </c>
      <c r="C78" s="181"/>
      <c r="D78" s="22" t="str">
        <f t="shared" si="2"/>
        <v/>
      </c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21"/>
    </row>
    <row r="79" spans="2:17" s="20" customFormat="1" ht="15.75" x14ac:dyDescent="0.25">
      <c r="B79" s="186" t="s">
        <v>14</v>
      </c>
      <c r="C79" s="187"/>
      <c r="D79" s="23">
        <f>SUM(D21:D78)</f>
        <v>62998</v>
      </c>
      <c r="E79" s="23">
        <f t="shared" ref="E79:P79" si="3">SUM(E21:E78)</f>
        <v>6391.5</v>
      </c>
      <c r="F79" s="23">
        <f t="shared" si="3"/>
        <v>9691.5</v>
      </c>
      <c r="G79" s="23">
        <f t="shared" si="3"/>
        <v>4691.5</v>
      </c>
      <c r="H79" s="23">
        <f t="shared" si="3"/>
        <v>4691.5</v>
      </c>
      <c r="I79" s="23">
        <f t="shared" si="3"/>
        <v>4691.5</v>
      </c>
      <c r="J79" s="23">
        <f t="shared" si="3"/>
        <v>4691.5</v>
      </c>
      <c r="K79" s="23">
        <f t="shared" si="3"/>
        <v>4691.5</v>
      </c>
      <c r="L79" s="23">
        <f t="shared" si="3"/>
        <v>4691.5</v>
      </c>
      <c r="M79" s="23">
        <f t="shared" si="3"/>
        <v>4691.5</v>
      </c>
      <c r="N79" s="23">
        <f t="shared" si="3"/>
        <v>4691.5</v>
      </c>
      <c r="O79" s="23">
        <f t="shared" si="3"/>
        <v>4691.5</v>
      </c>
      <c r="P79" s="23">
        <f t="shared" si="3"/>
        <v>4691.5</v>
      </c>
      <c r="Q79" s="24"/>
    </row>
    <row r="80" spans="2:17" s="20" customFormat="1" ht="5.25" customHeight="1" x14ac:dyDescent="0.2"/>
    <row r="81" spans="2:17" s="20" customFormat="1" ht="15" customHeight="1" x14ac:dyDescent="0.25">
      <c r="B81" s="67"/>
      <c r="C81" s="68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70"/>
    </row>
    <row r="82" spans="2:17" s="20" customFormat="1" ht="15.75" x14ac:dyDescent="0.25">
      <c r="B82" s="188" t="s">
        <v>10</v>
      </c>
      <c r="C82" s="189"/>
      <c r="D82" s="25">
        <f t="shared" ref="D82:P82" si="4">D18-D79</f>
        <v>-19798</v>
      </c>
      <c r="E82" s="26">
        <f t="shared" si="4"/>
        <v>-2791.5</v>
      </c>
      <c r="F82" s="27">
        <f t="shared" si="4"/>
        <v>-6091.5</v>
      </c>
      <c r="G82" s="27">
        <f t="shared" si="4"/>
        <v>-1091.5</v>
      </c>
      <c r="H82" s="27">
        <f t="shared" si="4"/>
        <v>-1091.5</v>
      </c>
      <c r="I82" s="27">
        <f t="shared" si="4"/>
        <v>-1091.5</v>
      </c>
      <c r="J82" s="27">
        <f t="shared" si="4"/>
        <v>-1091.5</v>
      </c>
      <c r="K82" s="27">
        <f t="shared" si="4"/>
        <v>-1091.5</v>
      </c>
      <c r="L82" s="27">
        <f t="shared" si="4"/>
        <v>-1091.5</v>
      </c>
      <c r="M82" s="27">
        <f t="shared" si="4"/>
        <v>-1091.5</v>
      </c>
      <c r="N82" s="27">
        <f t="shared" si="4"/>
        <v>-1091.5</v>
      </c>
      <c r="O82" s="27">
        <f t="shared" si="4"/>
        <v>-1091.5</v>
      </c>
      <c r="P82" s="27">
        <f t="shared" si="4"/>
        <v>-1091.5</v>
      </c>
      <c r="Q82" s="28"/>
    </row>
    <row r="83" spans="2:17" s="20" customFormat="1" ht="5.25" customHeight="1" x14ac:dyDescent="0.25">
      <c r="B83" s="190"/>
      <c r="C83" s="191"/>
      <c r="D83" s="29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28"/>
    </row>
    <row r="84" spans="2:17" s="20" customFormat="1" ht="15.75" x14ac:dyDescent="0.25">
      <c r="B84" s="188" t="s">
        <v>11</v>
      </c>
      <c r="C84" s="189"/>
      <c r="D84" s="25">
        <f>E84</f>
        <v>2000</v>
      </c>
      <c r="E84" s="31">
        <f>Budgetteret!E84</f>
        <v>2000</v>
      </c>
      <c r="F84" s="32">
        <f>E85</f>
        <v>-791.5</v>
      </c>
      <c r="G84" s="32">
        <f t="shared" ref="G84:P84" si="5">F85</f>
        <v>-6883</v>
      </c>
      <c r="H84" s="32">
        <f t="shared" si="5"/>
        <v>-7974.5</v>
      </c>
      <c r="I84" s="32">
        <f t="shared" si="5"/>
        <v>-9066</v>
      </c>
      <c r="J84" s="32">
        <f t="shared" si="5"/>
        <v>-10157.5</v>
      </c>
      <c r="K84" s="32">
        <f t="shared" si="5"/>
        <v>-11249</v>
      </c>
      <c r="L84" s="32">
        <f t="shared" si="5"/>
        <v>-12340.5</v>
      </c>
      <c r="M84" s="32">
        <f t="shared" si="5"/>
        <v>-13432</v>
      </c>
      <c r="N84" s="32">
        <f t="shared" si="5"/>
        <v>-14523.5</v>
      </c>
      <c r="O84" s="32">
        <f t="shared" si="5"/>
        <v>-15615</v>
      </c>
      <c r="P84" s="32">
        <f t="shared" si="5"/>
        <v>-16706.5</v>
      </c>
      <c r="Q84" s="28"/>
    </row>
    <row r="85" spans="2:17" s="20" customFormat="1" ht="15.75" x14ac:dyDescent="0.25">
      <c r="B85" s="188" t="s">
        <v>12</v>
      </c>
      <c r="C85" s="189"/>
      <c r="D85" s="25">
        <f>P85</f>
        <v>-17798</v>
      </c>
      <c r="E85" s="31">
        <f>SUM(E82+E84)</f>
        <v>-791.5</v>
      </c>
      <c r="F85" s="32">
        <f>SUM(F82+F84)</f>
        <v>-6883</v>
      </c>
      <c r="G85" s="32">
        <f t="shared" ref="G85:P85" si="6">SUM(G82+G84)</f>
        <v>-7974.5</v>
      </c>
      <c r="H85" s="32">
        <f t="shared" si="6"/>
        <v>-9066</v>
      </c>
      <c r="I85" s="32">
        <f t="shared" si="6"/>
        <v>-10157.5</v>
      </c>
      <c r="J85" s="32">
        <f t="shared" si="6"/>
        <v>-11249</v>
      </c>
      <c r="K85" s="32">
        <f t="shared" si="6"/>
        <v>-12340.5</v>
      </c>
      <c r="L85" s="32">
        <f t="shared" si="6"/>
        <v>-13432</v>
      </c>
      <c r="M85" s="32">
        <f t="shared" si="6"/>
        <v>-14523.5</v>
      </c>
      <c r="N85" s="32">
        <f t="shared" si="6"/>
        <v>-15615</v>
      </c>
      <c r="O85" s="32">
        <f t="shared" si="6"/>
        <v>-16706.5</v>
      </c>
      <c r="P85" s="32">
        <f t="shared" si="6"/>
        <v>-17798</v>
      </c>
      <c r="Q85" s="28"/>
    </row>
    <row r="86" spans="2:17" s="20" customFormat="1" ht="12.75" x14ac:dyDescent="0.2">
      <c r="B86" s="192"/>
      <c r="C86" s="193"/>
      <c r="D86" s="33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28"/>
    </row>
    <row r="87" spans="2:17" s="20" customFormat="1" ht="12.75" x14ac:dyDescent="0.2">
      <c r="B87" s="184" t="s">
        <v>2</v>
      </c>
      <c r="C87" s="185"/>
      <c r="D87" s="25">
        <f>D79/12</f>
        <v>5249.833333333333</v>
      </c>
      <c r="E87" s="35" t="s">
        <v>18</v>
      </c>
      <c r="F87" s="35"/>
      <c r="G87" s="35"/>
      <c r="H87" s="34"/>
      <c r="I87" s="34"/>
      <c r="J87" s="34"/>
      <c r="K87" s="34"/>
      <c r="L87" s="34"/>
      <c r="M87" s="34"/>
      <c r="N87" s="34"/>
      <c r="O87" s="34"/>
      <c r="P87" s="34"/>
      <c r="Q87" s="28"/>
    </row>
    <row r="88" spans="2:17" s="20" customFormat="1" ht="12.75" x14ac:dyDescent="0.2">
      <c r="B88" s="184" t="s">
        <v>1</v>
      </c>
      <c r="C88" s="185"/>
      <c r="D88" s="25">
        <f>ROUND((D79-D18)/12,0)</f>
        <v>1650</v>
      </c>
      <c r="E88" s="35" t="s">
        <v>18</v>
      </c>
      <c r="F88" s="35"/>
      <c r="G88" s="35"/>
      <c r="H88" s="35"/>
      <c r="I88" s="34"/>
      <c r="J88" s="34"/>
      <c r="K88" s="34"/>
      <c r="L88" s="34"/>
      <c r="M88" s="34"/>
      <c r="N88" s="34"/>
      <c r="O88" s="34"/>
      <c r="P88" s="34"/>
      <c r="Q88" s="28"/>
    </row>
    <row r="89" spans="2:17" ht="12.75" x14ac:dyDescent="0.2">
      <c r="B89" s="36"/>
      <c r="C89" s="37"/>
      <c r="D89" s="38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9"/>
    </row>
    <row r="90" spans="2:17" ht="13.5" customHeight="1" x14ac:dyDescent="0.2"/>
    <row r="91" spans="2:17" ht="13.5" customHeight="1" x14ac:dyDescent="0.25">
      <c r="E91" s="40"/>
    </row>
    <row r="92" spans="2:17" ht="13.5" customHeight="1" x14ac:dyDescent="0.25">
      <c r="E92" s="40"/>
    </row>
    <row r="93" spans="2:17" ht="13.5" customHeight="1" x14ac:dyDescent="0.2"/>
    <row r="94" spans="2:17" ht="12.75" customHeight="1" x14ac:dyDescent="0.2"/>
    <row r="95" spans="2:17" ht="12.75" customHeight="1" x14ac:dyDescent="0.2"/>
  </sheetData>
  <mergeCells count="80">
    <mergeCell ref="B87:C87"/>
    <mergeCell ref="B88:C88"/>
    <mergeCell ref="B79:C79"/>
    <mergeCell ref="B82:C82"/>
    <mergeCell ref="B83:C83"/>
    <mergeCell ref="B84:C84"/>
    <mergeCell ref="B85:C85"/>
    <mergeCell ref="B86:C86"/>
    <mergeCell ref="B78:C78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66:C66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42:C42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30:C30"/>
    <mergeCell ref="B17:C17"/>
    <mergeCell ref="B18:C18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6:C16"/>
    <mergeCell ref="E3:F4"/>
    <mergeCell ref="H3:I4"/>
    <mergeCell ref="K3:L4"/>
    <mergeCell ref="O3:O4"/>
    <mergeCell ref="B4:C6"/>
    <mergeCell ref="B10:C10"/>
    <mergeCell ref="B11:C11"/>
    <mergeCell ref="B12:C12"/>
    <mergeCell ref="B13:C13"/>
    <mergeCell ref="B14:C14"/>
    <mergeCell ref="B15:C15"/>
  </mergeCells>
  <phoneticPr fontId="3" type="noConversion"/>
  <conditionalFormatting sqref="A9:B15 A19:B74">
    <cfRule type="cellIs" dxfId="8" priority="4" stopIfTrue="1" operator="equal">
      <formula>0</formula>
    </cfRule>
  </conditionalFormatting>
  <conditionalFormatting sqref="C7:C11 C19:C74 D76:O78 C78 D89:D90">
    <cfRule type="cellIs" dxfId="7" priority="3" stopIfTrue="1" operator="equal">
      <formula>0</formula>
    </cfRule>
  </conditionalFormatting>
  <conditionalFormatting sqref="C13:C15">
    <cfRule type="cellIs" dxfId="6" priority="2" stopIfTrue="1" operator="equal">
      <formula>0</formula>
    </cfRule>
  </conditionalFormatting>
  <hyperlinks>
    <hyperlink ref="K3:L4" location="Difference!B8" display="Difference!B8" xr:uid="{00000000-0004-0000-0100-000000000000}"/>
    <hyperlink ref="O3:O4" location="Hjælp!B8" display="Hjælp" xr:uid="{00000000-0004-0000-0100-000001000000}"/>
    <hyperlink ref="E3:F4" location="Budgetteret!B8" display="Budgetteret!B8" xr:uid="{00000000-0004-0000-0100-000002000000}"/>
    <hyperlink ref="H3:I4" location="Faktisk!B8" display="Faktisk!B8" xr:uid="{00000000-0004-0000-0100-000003000000}"/>
  </hyperlinks>
  <printOptions horizontalCentered="1" verticalCentered="1"/>
  <pageMargins left="0.43307086614173229" right="0.15748031496062992" top="0.98425196850393704" bottom="0.98425196850393704" header="0" footer="0"/>
  <pageSetup paperSize="9" scale="50" fitToWidth="0" fitToHeight="0" orientation="portrait" horizontalDpi="300" verticalDpi="3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4">
    <pageSetUpPr autoPageBreaks="0"/>
  </sheetPr>
  <dimension ref="A1:T85"/>
  <sheetViews>
    <sheetView showGridLines="0" showRowColHeaders="0" showOutlineSymbols="0" zoomScale="8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3" sqref="E3:F4"/>
    </sheetView>
  </sheetViews>
  <sheetFormatPr defaultColWidth="9.140625" defaultRowHeight="0" customHeight="1" zeroHeight="1" x14ac:dyDescent="0.2"/>
  <cols>
    <col min="1" max="1" width="2.140625" style="49" customWidth="1"/>
    <col min="2" max="2" width="22.42578125" style="20" bestFit="1" customWidth="1"/>
    <col min="3" max="3" width="22.28515625" style="20" customWidth="1"/>
    <col min="4" max="16" width="11.28515625" style="49" customWidth="1"/>
    <col min="17" max="17" width="3.140625" style="49" customWidth="1"/>
    <col min="18" max="18" width="2" style="49" customWidth="1"/>
    <col min="19" max="19" width="5.28515625" style="49" bestFit="1" customWidth="1"/>
    <col min="20" max="20" width="11.7109375" style="49" bestFit="1" customWidth="1"/>
    <col min="21" max="16384" width="9.140625" style="49"/>
  </cols>
  <sheetData>
    <row r="1" spans="1:20" ht="15" customHeight="1" x14ac:dyDescent="0.25">
      <c r="B1" s="2" t="s">
        <v>15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 t="e">
        <f>Budgetteret!#REF!</f>
        <v>#REF!</v>
      </c>
      <c r="Q1" s="5"/>
    </row>
    <row r="2" spans="1:20" ht="15" customHeight="1" x14ac:dyDescent="0.2">
      <c r="B2" s="50"/>
      <c r="C2" s="5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6"/>
    </row>
    <row r="3" spans="1:20" ht="15" customHeight="1" x14ac:dyDescent="0.2">
      <c r="B3" s="52"/>
      <c r="C3" s="51"/>
      <c r="D3" s="41"/>
      <c r="E3" s="164" t="str">
        <f>"Budget " &amp;Budgetteret!J3 &amp; ""</f>
        <v>Budget 2023</v>
      </c>
      <c r="F3" s="165"/>
      <c r="G3" s="41"/>
      <c r="H3" s="164" t="str">
        <f>"Realiseret " &amp;Budgetteret!J3&amp;""</f>
        <v>Realiseret 2023</v>
      </c>
      <c r="I3" s="165"/>
      <c r="J3" s="41"/>
      <c r="K3" s="168" t="str">
        <f>"&gt;&gt; Difference " &amp;Budgetteret!J3&amp;" &lt;&lt;"</f>
        <v>&gt;&gt; Difference 2023 &lt;&lt;</v>
      </c>
      <c r="L3" s="169"/>
      <c r="M3" s="41"/>
      <c r="N3" s="41"/>
      <c r="O3" s="194" t="s">
        <v>3</v>
      </c>
      <c r="P3" s="41"/>
      <c r="Q3" s="6"/>
    </row>
    <row r="4" spans="1:20" ht="15" customHeight="1" thickBot="1" x14ac:dyDescent="0.25">
      <c r="B4" s="174" t="str">
        <f>Budgetteret!B4</f>
        <v>Driftsbudget</v>
      </c>
      <c r="C4" s="175"/>
      <c r="D4" s="41"/>
      <c r="E4" s="166"/>
      <c r="F4" s="167"/>
      <c r="G4" s="41"/>
      <c r="H4" s="166"/>
      <c r="I4" s="167"/>
      <c r="J4" s="41"/>
      <c r="K4" s="170"/>
      <c r="L4" s="171"/>
      <c r="M4" s="41"/>
      <c r="N4" s="41"/>
      <c r="O4" s="195"/>
      <c r="P4" s="41"/>
      <c r="Q4" s="6"/>
    </row>
    <row r="5" spans="1:20" ht="15" customHeight="1" thickTop="1" x14ac:dyDescent="0.2">
      <c r="B5" s="174"/>
      <c r="C5" s="175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6"/>
    </row>
    <row r="6" spans="1:20" ht="15" customHeight="1" x14ac:dyDescent="0.2">
      <c r="B6" s="176"/>
      <c r="C6" s="177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20" ht="5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0" ht="26.25" customHeight="1" x14ac:dyDescent="0.25">
      <c r="B8" s="71" t="s">
        <v>21</v>
      </c>
      <c r="C8" s="53"/>
      <c r="D8" s="72" t="s">
        <v>7</v>
      </c>
      <c r="E8" s="73">
        <f>Budgetteret!E8</f>
        <v>44927</v>
      </c>
      <c r="F8" s="73">
        <f>Budgetteret!F8</f>
        <v>44958</v>
      </c>
      <c r="G8" s="73">
        <f>Budgetteret!G8</f>
        <v>44986</v>
      </c>
      <c r="H8" s="73">
        <f>Budgetteret!H8</f>
        <v>45017</v>
      </c>
      <c r="I8" s="73">
        <f>Budgetteret!I8</f>
        <v>45047</v>
      </c>
      <c r="J8" s="73">
        <f>Budgetteret!J8</f>
        <v>45078</v>
      </c>
      <c r="K8" s="73">
        <f>Budgetteret!K8</f>
        <v>45108</v>
      </c>
      <c r="L8" s="73">
        <f>Budgetteret!L8</f>
        <v>45139</v>
      </c>
      <c r="M8" s="73">
        <f>Budgetteret!M8</f>
        <v>45170</v>
      </c>
      <c r="N8" s="73">
        <f>Budgetteret!N8</f>
        <v>45200</v>
      </c>
      <c r="O8" s="73">
        <f>Budgetteret!O8</f>
        <v>45231</v>
      </c>
      <c r="P8" s="73">
        <f>Budgetteret!P8</f>
        <v>45261</v>
      </c>
      <c r="Q8" s="44"/>
      <c r="S8" s="54"/>
      <c r="T8" s="55"/>
    </row>
    <row r="9" spans="1:20" s="57" customFormat="1" ht="15" customHeight="1" x14ac:dyDescent="0.25">
      <c r="B9" s="8" t="s">
        <v>8</v>
      </c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  <c r="R9" s="20"/>
      <c r="S9" s="54"/>
      <c r="T9" s="55"/>
    </row>
    <row r="10" spans="1:20" s="57" customFormat="1" ht="12.75" customHeight="1" x14ac:dyDescent="0.25">
      <c r="B10" s="178" t="str">
        <f>IF(Budgetteret!B10="","",Budgetteret!B10)</f>
        <v>Kunde 1</v>
      </c>
      <c r="C10" s="179"/>
      <c r="D10" s="13">
        <f>IF(OR(COUNTIF(E10:P10,"&lt;&gt;"&amp;"*")&gt;0),SUM(E10:P10),"")</f>
        <v>-60000</v>
      </c>
      <c r="E10" s="59">
        <f>IF(OR(Budgetteret!E10&lt;&gt;"",Faktisk!E10&lt;&gt;""),Faktisk!E10-Budgetteret!E10,"")</f>
        <v>-60000</v>
      </c>
      <c r="F10" s="59">
        <f>IF(OR(Budgetteret!F10&lt;&gt;"",Faktisk!F10&lt;&gt;""),Faktisk!F10-Budgetteret!F10,"")</f>
        <v>0</v>
      </c>
      <c r="G10" s="59">
        <f>IF(OR(Budgetteret!G10&lt;&gt;"",Faktisk!G10&lt;&gt;""),Faktisk!G10-Budgetteret!G10,"")</f>
        <v>0</v>
      </c>
      <c r="H10" s="59">
        <f>IF(OR(Budgetteret!H10&lt;&gt;"",Faktisk!H10&lt;&gt;""),Faktisk!H10-Budgetteret!H10,"")</f>
        <v>0</v>
      </c>
      <c r="I10" s="59">
        <f>IF(OR(Budgetteret!I10&lt;&gt;"",Faktisk!I10&lt;&gt;""),Faktisk!I10-Budgetteret!I10,"")</f>
        <v>0</v>
      </c>
      <c r="J10" s="59">
        <f>IF(OR(Budgetteret!J10&lt;&gt;"",Faktisk!J10&lt;&gt;""),Faktisk!J10-Budgetteret!J10,"")</f>
        <v>0</v>
      </c>
      <c r="K10" s="59">
        <f>IF(OR(Budgetteret!K10&lt;&gt;"",Faktisk!K10&lt;&gt;""),Faktisk!K10-Budgetteret!K10,"")</f>
        <v>0</v>
      </c>
      <c r="L10" s="59">
        <f>IF(OR(Budgetteret!L10&lt;&gt;"",Faktisk!L10&lt;&gt;""),Faktisk!L10-Budgetteret!L10,"")</f>
        <v>0</v>
      </c>
      <c r="M10" s="59">
        <f>IF(OR(Budgetteret!M10&lt;&gt;"",Faktisk!M10&lt;&gt;""),Faktisk!M10-Budgetteret!M10,"")</f>
        <v>0</v>
      </c>
      <c r="N10" s="59">
        <f>IF(OR(Budgetteret!N10&lt;&gt;"",Faktisk!N10&lt;&gt;""),Faktisk!N10-Budgetteret!N10,"")</f>
        <v>0</v>
      </c>
      <c r="O10" s="59">
        <f>IF(OR(Budgetteret!O10&lt;&gt;"",Faktisk!O10&lt;&gt;""),Faktisk!O10-Budgetteret!O10,"")</f>
        <v>0</v>
      </c>
      <c r="P10" s="59">
        <f>IF(OR(Budgetteret!P10&lt;&gt;"",Faktisk!P10&lt;&gt;""),Faktisk!P10-Budgetteret!P10,"")</f>
        <v>0</v>
      </c>
      <c r="Q10" s="12"/>
      <c r="R10" s="20"/>
      <c r="S10" s="54"/>
      <c r="T10" s="55"/>
    </row>
    <row r="11" spans="1:20" s="20" customFormat="1" ht="12.75" customHeight="1" x14ac:dyDescent="0.25">
      <c r="B11" s="162" t="str">
        <f>IF(Budgetteret!B11="","",Budgetteret!B11)</f>
        <v>Kunde 2</v>
      </c>
      <c r="C11" s="163"/>
      <c r="D11" s="13">
        <f t="shared" ref="D11:D17" si="0">IF(OR(COUNTIF(E11:P11,"&lt;&gt;"&amp;"*")&gt;0),SUM(E11:P11),"")</f>
        <v>25200</v>
      </c>
      <c r="E11" s="59">
        <f>IF(OR(Budgetteret!E11&lt;&gt;"",Faktisk!E11&lt;&gt;""),Faktisk!E11-Budgetteret!E11,"")</f>
        <v>2100</v>
      </c>
      <c r="F11" s="59">
        <f>IF(OR(Budgetteret!F11&lt;&gt;"",Faktisk!F11&lt;&gt;""),Faktisk!F11-Budgetteret!F11,"")</f>
        <v>2100</v>
      </c>
      <c r="G11" s="59">
        <f>IF(OR(Budgetteret!G11&lt;&gt;"",Faktisk!G11&lt;&gt;""),Faktisk!G11-Budgetteret!G11,"")</f>
        <v>2100</v>
      </c>
      <c r="H11" s="59">
        <f>IF(OR(Budgetteret!H11&lt;&gt;"",Faktisk!H11&lt;&gt;""),Faktisk!H11-Budgetteret!H11,"")</f>
        <v>2100</v>
      </c>
      <c r="I11" s="59">
        <f>IF(OR(Budgetteret!I11&lt;&gt;"",Faktisk!I11&lt;&gt;""),Faktisk!I11-Budgetteret!I11,"")</f>
        <v>2100</v>
      </c>
      <c r="J11" s="59">
        <f>IF(OR(Budgetteret!J11&lt;&gt;"",Faktisk!J11&lt;&gt;""),Faktisk!J11-Budgetteret!J11,"")</f>
        <v>2100</v>
      </c>
      <c r="K11" s="59">
        <f>IF(OR(Budgetteret!K11&lt;&gt;"",Faktisk!K11&lt;&gt;""),Faktisk!K11-Budgetteret!K11,"")</f>
        <v>2100</v>
      </c>
      <c r="L11" s="59">
        <f>IF(OR(Budgetteret!L11&lt;&gt;"",Faktisk!L11&lt;&gt;""),Faktisk!L11-Budgetteret!L11,"")</f>
        <v>2100</v>
      </c>
      <c r="M11" s="59">
        <f>IF(OR(Budgetteret!M11&lt;&gt;"",Faktisk!M11&lt;&gt;""),Faktisk!M11-Budgetteret!M11,"")</f>
        <v>2100</v>
      </c>
      <c r="N11" s="59">
        <f>IF(OR(Budgetteret!N11&lt;&gt;"",Faktisk!N11&lt;&gt;""),Faktisk!N11-Budgetteret!N11,"")</f>
        <v>2100</v>
      </c>
      <c r="O11" s="59">
        <f>IF(OR(Budgetteret!O11&lt;&gt;"",Faktisk!O11&lt;&gt;""),Faktisk!O11-Budgetteret!O11,"")</f>
        <v>2100</v>
      </c>
      <c r="P11" s="59">
        <f>IF(OR(Budgetteret!P11&lt;&gt;"",Faktisk!P11&lt;&gt;""),Faktisk!P11-Budgetteret!P11,"")</f>
        <v>2100</v>
      </c>
      <c r="Q11" s="15"/>
      <c r="S11" s="54"/>
      <c r="T11" s="55"/>
    </row>
    <row r="12" spans="1:20" s="20" customFormat="1" ht="12.75" customHeight="1" x14ac:dyDescent="0.25">
      <c r="B12" s="162" t="str">
        <f>IF(Budgetteret!B12="","",Budgetteret!B12)</f>
        <v>Kunde 3</v>
      </c>
      <c r="C12" s="163"/>
      <c r="D12" s="13">
        <f t="shared" si="0"/>
        <v>18000</v>
      </c>
      <c r="E12" s="59">
        <f>IF(OR(Budgetteret!E12&lt;&gt;"",Faktisk!E12&lt;&gt;""),Faktisk!E12-Budgetteret!E12,"")</f>
        <v>1500</v>
      </c>
      <c r="F12" s="59">
        <f>IF(OR(Budgetteret!F12&lt;&gt;"",Faktisk!F12&lt;&gt;""),Faktisk!F12-Budgetteret!F12,"")</f>
        <v>1500</v>
      </c>
      <c r="G12" s="59">
        <f>IF(OR(Budgetteret!G12&lt;&gt;"",Faktisk!G12&lt;&gt;""),Faktisk!G12-Budgetteret!G12,"")</f>
        <v>1500</v>
      </c>
      <c r="H12" s="59">
        <f>IF(OR(Budgetteret!H12&lt;&gt;"",Faktisk!H12&lt;&gt;""),Faktisk!H12-Budgetteret!H12,"")</f>
        <v>1500</v>
      </c>
      <c r="I12" s="59">
        <f>IF(OR(Budgetteret!I12&lt;&gt;"",Faktisk!I12&lt;&gt;""),Faktisk!I12-Budgetteret!I12,"")</f>
        <v>1500</v>
      </c>
      <c r="J12" s="59">
        <f>IF(OR(Budgetteret!J12&lt;&gt;"",Faktisk!J12&lt;&gt;""),Faktisk!J12-Budgetteret!J12,"")</f>
        <v>1500</v>
      </c>
      <c r="K12" s="59">
        <f>IF(OR(Budgetteret!K12&lt;&gt;"",Faktisk!K12&lt;&gt;""),Faktisk!K12-Budgetteret!K12,"")</f>
        <v>1500</v>
      </c>
      <c r="L12" s="59">
        <f>IF(OR(Budgetteret!L12&lt;&gt;"",Faktisk!L12&lt;&gt;""),Faktisk!L12-Budgetteret!L12,"")</f>
        <v>1500</v>
      </c>
      <c r="M12" s="59">
        <f>IF(OR(Budgetteret!M12&lt;&gt;"",Faktisk!M12&lt;&gt;""),Faktisk!M12-Budgetteret!M12,"")</f>
        <v>1500</v>
      </c>
      <c r="N12" s="59">
        <f>IF(OR(Budgetteret!N12&lt;&gt;"",Faktisk!N12&lt;&gt;""),Faktisk!N12-Budgetteret!N12,"")</f>
        <v>1500</v>
      </c>
      <c r="O12" s="59">
        <f>IF(OR(Budgetteret!O12&lt;&gt;"",Faktisk!O12&lt;&gt;""),Faktisk!O12-Budgetteret!O12,"")</f>
        <v>1500</v>
      </c>
      <c r="P12" s="59">
        <f>IF(OR(Budgetteret!P12&lt;&gt;"",Faktisk!P12&lt;&gt;""),Faktisk!P12-Budgetteret!P12,"")</f>
        <v>1500</v>
      </c>
      <c r="Q12" s="15"/>
      <c r="S12" s="54"/>
      <c r="T12" s="55"/>
    </row>
    <row r="13" spans="1:20" s="20" customFormat="1" ht="12.75" customHeight="1" x14ac:dyDescent="0.25">
      <c r="B13" s="162" t="str">
        <f>IF(Budgetteret!B13="","",Budgetteret!B13)</f>
        <v>Kunde 4</v>
      </c>
      <c r="C13" s="163"/>
      <c r="D13" s="13">
        <f t="shared" si="0"/>
        <v>0</v>
      </c>
      <c r="E13" s="59">
        <f>IF(OR(Budgetteret!E13&lt;&gt;"",Faktisk!E13&lt;&gt;""),Faktisk!E13-Budgetteret!E13,"")</f>
        <v>0</v>
      </c>
      <c r="F13" s="59">
        <f>IF(OR(Budgetteret!F13&lt;&gt;"",Faktisk!F13&lt;&gt;""),Faktisk!F13-Budgetteret!F13,"")</f>
        <v>0</v>
      </c>
      <c r="G13" s="59">
        <f>IF(OR(Budgetteret!G13&lt;&gt;"",Faktisk!G13&lt;&gt;""),Faktisk!G13-Budgetteret!G13,"")</f>
        <v>0</v>
      </c>
      <c r="H13" s="59">
        <f>IF(OR(Budgetteret!H13&lt;&gt;"",Faktisk!H13&lt;&gt;""),Faktisk!H13-Budgetteret!H13,"")</f>
        <v>0</v>
      </c>
      <c r="I13" s="59">
        <f>IF(OR(Budgetteret!I13&lt;&gt;"",Faktisk!I13&lt;&gt;""),Faktisk!I13-Budgetteret!I13,"")</f>
        <v>0</v>
      </c>
      <c r="J13" s="59">
        <f>IF(OR(Budgetteret!J13&lt;&gt;"",Faktisk!J13&lt;&gt;""),Faktisk!J13-Budgetteret!J13,"")</f>
        <v>0</v>
      </c>
      <c r="K13" s="59">
        <f>IF(OR(Budgetteret!K13&lt;&gt;"",Faktisk!K13&lt;&gt;""),Faktisk!K13-Budgetteret!K13,"")</f>
        <v>0</v>
      </c>
      <c r="L13" s="59">
        <f>IF(OR(Budgetteret!L13&lt;&gt;"",Faktisk!L13&lt;&gt;""),Faktisk!L13-Budgetteret!L13,"")</f>
        <v>0</v>
      </c>
      <c r="M13" s="59">
        <f>IF(OR(Budgetteret!M13&lt;&gt;"",Faktisk!M13&lt;&gt;""),Faktisk!M13-Budgetteret!M13,"")</f>
        <v>0</v>
      </c>
      <c r="N13" s="59">
        <f>IF(OR(Budgetteret!N13&lt;&gt;"",Faktisk!N13&lt;&gt;""),Faktisk!N13-Budgetteret!N13,"")</f>
        <v>0</v>
      </c>
      <c r="O13" s="59">
        <f>IF(OR(Budgetteret!O13&lt;&gt;"",Faktisk!O13&lt;&gt;""),Faktisk!O13-Budgetteret!O13,"")</f>
        <v>0</v>
      </c>
      <c r="P13" s="59">
        <f>IF(OR(Budgetteret!P13&lt;&gt;"",Faktisk!P13&lt;&gt;""),Faktisk!P13-Budgetteret!P13,"")</f>
        <v>0</v>
      </c>
      <c r="Q13" s="15"/>
      <c r="S13" s="54"/>
      <c r="T13" s="55"/>
    </row>
    <row r="14" spans="1:20" s="20" customFormat="1" ht="12.75" customHeight="1" x14ac:dyDescent="0.25">
      <c r="B14" s="162" t="str">
        <f>IF(Budgetteret!B14="","",Budgetteret!B14)</f>
        <v>Kunde 5</v>
      </c>
      <c r="C14" s="163"/>
      <c r="D14" s="13">
        <f t="shared" si="0"/>
        <v>0</v>
      </c>
      <c r="E14" s="59">
        <f>IF(OR(Budgetteret!E14&lt;&gt;"",Faktisk!E14&lt;&gt;""),Faktisk!E14-Budgetteret!E14,"")</f>
        <v>0</v>
      </c>
      <c r="F14" s="59">
        <f>IF(OR(Budgetteret!F14&lt;&gt;"",Faktisk!F14&lt;&gt;""),Faktisk!F14-Budgetteret!F14,"")</f>
        <v>0</v>
      </c>
      <c r="G14" s="59">
        <f>IF(OR(Budgetteret!G14&lt;&gt;"",Faktisk!G14&lt;&gt;""),Faktisk!G14-Budgetteret!G14,"")</f>
        <v>0</v>
      </c>
      <c r="H14" s="59">
        <f>IF(OR(Budgetteret!H14&lt;&gt;"",Faktisk!H14&lt;&gt;""),Faktisk!H14-Budgetteret!H14,"")</f>
        <v>0</v>
      </c>
      <c r="I14" s="59">
        <f>IF(OR(Budgetteret!I14&lt;&gt;"",Faktisk!I14&lt;&gt;""),Faktisk!I14-Budgetteret!I14,"")</f>
        <v>0</v>
      </c>
      <c r="J14" s="59">
        <f>IF(OR(Budgetteret!J14&lt;&gt;"",Faktisk!J14&lt;&gt;""),Faktisk!J14-Budgetteret!J14,"")</f>
        <v>0</v>
      </c>
      <c r="K14" s="59">
        <f>IF(OR(Budgetteret!K14&lt;&gt;"",Faktisk!K14&lt;&gt;""),Faktisk!K14-Budgetteret!K14,"")</f>
        <v>0</v>
      </c>
      <c r="L14" s="59">
        <f>IF(OR(Budgetteret!L14&lt;&gt;"",Faktisk!L14&lt;&gt;""),Faktisk!L14-Budgetteret!L14,"")</f>
        <v>0</v>
      </c>
      <c r="M14" s="59">
        <f>IF(OR(Budgetteret!M14&lt;&gt;"",Faktisk!M14&lt;&gt;""),Faktisk!M14-Budgetteret!M14,"")</f>
        <v>0</v>
      </c>
      <c r="N14" s="59">
        <f>IF(OR(Budgetteret!N14&lt;&gt;"",Faktisk!N14&lt;&gt;""),Faktisk!N14-Budgetteret!N14,"")</f>
        <v>0</v>
      </c>
      <c r="O14" s="59">
        <f>IF(OR(Budgetteret!O14&lt;&gt;"",Faktisk!O14&lt;&gt;""),Faktisk!O14-Budgetteret!O14,"")</f>
        <v>0</v>
      </c>
      <c r="P14" s="59">
        <f>IF(OR(Budgetteret!P14&lt;&gt;"",Faktisk!P14&lt;&gt;""),Faktisk!P14-Budgetteret!P14,"")</f>
        <v>0</v>
      </c>
      <c r="Q14" s="15"/>
      <c r="S14" s="54"/>
      <c r="T14" s="55"/>
    </row>
    <row r="15" spans="1:20" ht="12.75" customHeight="1" x14ac:dyDescent="0.25">
      <c r="B15" s="162" t="str">
        <f>IF(Budgetteret!B15="","",Budgetteret!B15)</f>
        <v>Kunde 6</v>
      </c>
      <c r="C15" s="163"/>
      <c r="D15" s="13">
        <f t="shared" si="0"/>
        <v>0</v>
      </c>
      <c r="E15" s="59">
        <f>IF(OR(Budgetteret!E15&lt;&gt;"",Faktisk!E15&lt;&gt;""),Faktisk!E15-Budgetteret!E15,"")</f>
        <v>0</v>
      </c>
      <c r="F15" s="59">
        <f>IF(OR(Budgetteret!F15&lt;&gt;"",Faktisk!F15&lt;&gt;""),Faktisk!F15-Budgetteret!F15,"")</f>
        <v>0</v>
      </c>
      <c r="G15" s="59">
        <f>IF(OR(Budgetteret!G15&lt;&gt;"",Faktisk!G15&lt;&gt;""),Faktisk!G15-Budgetteret!G15,"")</f>
        <v>0</v>
      </c>
      <c r="H15" s="59">
        <f>IF(OR(Budgetteret!H15&lt;&gt;"",Faktisk!H15&lt;&gt;""),Faktisk!H15-Budgetteret!H15,"")</f>
        <v>0</v>
      </c>
      <c r="I15" s="59">
        <f>IF(OR(Budgetteret!I15&lt;&gt;"",Faktisk!I15&lt;&gt;""),Faktisk!I15-Budgetteret!I15,"")</f>
        <v>0</v>
      </c>
      <c r="J15" s="59">
        <f>IF(OR(Budgetteret!J15&lt;&gt;"",Faktisk!J15&lt;&gt;""),Faktisk!J15-Budgetteret!J15,"")</f>
        <v>0</v>
      </c>
      <c r="K15" s="59">
        <f>IF(OR(Budgetteret!K15&lt;&gt;"",Faktisk!K15&lt;&gt;""),Faktisk!K15-Budgetteret!K15,"")</f>
        <v>0</v>
      </c>
      <c r="L15" s="59">
        <f>IF(OR(Budgetteret!L15&lt;&gt;"",Faktisk!L15&lt;&gt;""),Faktisk!L15-Budgetteret!L15,"")</f>
        <v>0</v>
      </c>
      <c r="M15" s="59">
        <f>IF(OR(Budgetteret!M15&lt;&gt;"",Faktisk!M15&lt;&gt;""),Faktisk!M15-Budgetteret!M15,"")</f>
        <v>0</v>
      </c>
      <c r="N15" s="59">
        <f>IF(OR(Budgetteret!N15&lt;&gt;"",Faktisk!N15&lt;&gt;""),Faktisk!N15-Budgetteret!N15,"")</f>
        <v>0</v>
      </c>
      <c r="O15" s="59">
        <f>IF(OR(Budgetteret!O15&lt;&gt;"",Faktisk!O15&lt;&gt;""),Faktisk!O15-Budgetteret!O15,"")</f>
        <v>0</v>
      </c>
      <c r="P15" s="59">
        <f>IF(OR(Budgetteret!P15&lt;&gt;"",Faktisk!P15&lt;&gt;""),Faktisk!P15-Budgetteret!P15,"")</f>
        <v>0</v>
      </c>
      <c r="Q15" s="7"/>
      <c r="R15" s="20"/>
      <c r="S15" s="54"/>
      <c r="T15" s="55"/>
    </row>
    <row r="16" spans="1:20" s="20" customFormat="1" ht="12.75" customHeight="1" x14ac:dyDescent="0.25">
      <c r="B16" s="162" t="str">
        <f>IF(Budgetteret!B16="","",Budgetteret!B16)</f>
        <v>Kunde 7</v>
      </c>
      <c r="C16" s="163"/>
      <c r="D16" s="13">
        <f t="shared" si="0"/>
        <v>0</v>
      </c>
      <c r="E16" s="59">
        <f>IF(OR(Budgetteret!E16&lt;&gt;"",Faktisk!E16&lt;&gt;""),Faktisk!E16-Budgetteret!E16,"")</f>
        <v>0</v>
      </c>
      <c r="F16" s="59">
        <f>IF(OR(Budgetteret!F16&lt;&gt;"",Faktisk!F16&lt;&gt;""),Faktisk!F16-Budgetteret!F16,"")</f>
        <v>0</v>
      </c>
      <c r="G16" s="59">
        <f>IF(OR(Budgetteret!G16&lt;&gt;"",Faktisk!G16&lt;&gt;""),Faktisk!G16-Budgetteret!G16,"")</f>
        <v>0</v>
      </c>
      <c r="H16" s="59">
        <f>IF(OR(Budgetteret!H16&lt;&gt;"",Faktisk!H16&lt;&gt;""),Faktisk!H16-Budgetteret!H16,"")</f>
        <v>0</v>
      </c>
      <c r="I16" s="59">
        <f>IF(OR(Budgetteret!I16&lt;&gt;"",Faktisk!I16&lt;&gt;""),Faktisk!I16-Budgetteret!I16,"")</f>
        <v>0</v>
      </c>
      <c r="J16" s="59">
        <f>IF(OR(Budgetteret!J16&lt;&gt;"",Faktisk!J16&lt;&gt;""),Faktisk!J16-Budgetteret!J16,"")</f>
        <v>0</v>
      </c>
      <c r="K16" s="59">
        <f>IF(OR(Budgetteret!K16&lt;&gt;"",Faktisk!K16&lt;&gt;""),Faktisk!K16-Budgetteret!K16,"")</f>
        <v>0</v>
      </c>
      <c r="L16" s="59">
        <f>IF(OR(Budgetteret!L16&lt;&gt;"",Faktisk!L16&lt;&gt;""),Faktisk!L16-Budgetteret!L16,"")</f>
        <v>0</v>
      </c>
      <c r="M16" s="59">
        <f>IF(OR(Budgetteret!M16&lt;&gt;"",Faktisk!M16&lt;&gt;""),Faktisk!M16-Budgetteret!M16,"")</f>
        <v>0</v>
      </c>
      <c r="N16" s="59">
        <f>IF(OR(Budgetteret!N16&lt;&gt;"",Faktisk!N16&lt;&gt;""),Faktisk!N16-Budgetteret!N16,"")</f>
        <v>0</v>
      </c>
      <c r="O16" s="59">
        <f>IF(OR(Budgetteret!O16&lt;&gt;"",Faktisk!O16&lt;&gt;""),Faktisk!O16-Budgetteret!O16,"")</f>
        <v>0</v>
      </c>
      <c r="P16" s="59">
        <f>IF(OR(Budgetteret!P16&lt;&gt;"",Faktisk!P16&lt;&gt;""),Faktisk!P16-Budgetteret!P16,"")</f>
        <v>0</v>
      </c>
      <c r="Q16" s="15"/>
      <c r="S16" s="54"/>
      <c r="T16" s="55"/>
    </row>
    <row r="17" spans="2:20" s="20" customFormat="1" ht="12.75" customHeight="1" x14ac:dyDescent="0.25">
      <c r="B17" s="162" t="str">
        <f>IF(Budgetteret!B17="","",Budgetteret!B17)</f>
        <v>Kunde 8</v>
      </c>
      <c r="C17" s="163"/>
      <c r="D17" s="13">
        <f t="shared" si="0"/>
        <v>0</v>
      </c>
      <c r="E17" s="59">
        <f>IF(OR(Budgetteret!E17&lt;&gt;"",Faktisk!E17&lt;&gt;""),Faktisk!E17-Budgetteret!E17,"")</f>
        <v>0</v>
      </c>
      <c r="F17" s="59">
        <f>IF(OR(Budgetteret!F17&lt;&gt;"",Faktisk!F17&lt;&gt;""),Faktisk!F17-Budgetteret!F17,"")</f>
        <v>0</v>
      </c>
      <c r="G17" s="59">
        <f>IF(OR(Budgetteret!G17&lt;&gt;"",Faktisk!G17&lt;&gt;""),Faktisk!G17-Budgetteret!G17,"")</f>
        <v>0</v>
      </c>
      <c r="H17" s="59">
        <f>IF(OR(Budgetteret!H17&lt;&gt;"",Faktisk!H17&lt;&gt;""),Faktisk!H17-Budgetteret!H17,"")</f>
        <v>0</v>
      </c>
      <c r="I17" s="59">
        <f>IF(OR(Budgetteret!I17&lt;&gt;"",Faktisk!I17&lt;&gt;""),Faktisk!I17-Budgetteret!I17,"")</f>
        <v>0</v>
      </c>
      <c r="J17" s="59">
        <f>IF(OR(Budgetteret!J17&lt;&gt;"",Faktisk!J17&lt;&gt;""),Faktisk!J17-Budgetteret!J17,"")</f>
        <v>0</v>
      </c>
      <c r="K17" s="59">
        <f>IF(OR(Budgetteret!K17&lt;&gt;"",Faktisk!K17&lt;&gt;""),Faktisk!K17-Budgetteret!K17,"")</f>
        <v>0</v>
      </c>
      <c r="L17" s="59">
        <f>IF(OR(Budgetteret!L17&lt;&gt;"",Faktisk!L17&lt;&gt;""),Faktisk!L17-Budgetteret!L17,"")</f>
        <v>0</v>
      </c>
      <c r="M17" s="59">
        <f>IF(OR(Budgetteret!M17&lt;&gt;"",Faktisk!M17&lt;&gt;""),Faktisk!M17-Budgetteret!M17,"")</f>
        <v>0</v>
      </c>
      <c r="N17" s="59">
        <f>IF(OR(Budgetteret!N17&lt;&gt;"",Faktisk!N17&lt;&gt;""),Faktisk!N17-Budgetteret!N17,"")</f>
        <v>0</v>
      </c>
      <c r="O17" s="59">
        <f>IF(OR(Budgetteret!O17&lt;&gt;"",Faktisk!O17&lt;&gt;""),Faktisk!O17-Budgetteret!O17,"")</f>
        <v>0</v>
      </c>
      <c r="P17" s="59">
        <f>IF(OR(Budgetteret!P17&lt;&gt;"",Faktisk!P17&lt;&gt;""),Faktisk!P17-Budgetteret!P17,"")</f>
        <v>0</v>
      </c>
      <c r="Q17" s="15"/>
      <c r="S17" s="58"/>
      <c r="T17" s="55"/>
    </row>
    <row r="18" spans="2:20" s="20" customFormat="1" ht="15.75" x14ac:dyDescent="0.25">
      <c r="B18" s="182" t="s">
        <v>13</v>
      </c>
      <c r="C18" s="183"/>
      <c r="D18" s="16">
        <f>SUM(D10:D17)</f>
        <v>-16800</v>
      </c>
      <c r="E18" s="16">
        <f>SUM(E10:E17)</f>
        <v>-56400</v>
      </c>
      <c r="F18" s="16">
        <f t="shared" ref="F18:P18" si="1">SUM(F10:F17)</f>
        <v>3600</v>
      </c>
      <c r="G18" s="16">
        <f t="shared" si="1"/>
        <v>3600</v>
      </c>
      <c r="H18" s="16">
        <f t="shared" si="1"/>
        <v>3600</v>
      </c>
      <c r="I18" s="16">
        <f t="shared" si="1"/>
        <v>3600</v>
      </c>
      <c r="J18" s="16">
        <f t="shared" si="1"/>
        <v>3600</v>
      </c>
      <c r="K18" s="16">
        <f t="shared" si="1"/>
        <v>3600</v>
      </c>
      <c r="L18" s="16">
        <f t="shared" si="1"/>
        <v>3600</v>
      </c>
      <c r="M18" s="16">
        <f t="shared" si="1"/>
        <v>3600</v>
      </c>
      <c r="N18" s="16">
        <f t="shared" si="1"/>
        <v>3600</v>
      </c>
      <c r="O18" s="16">
        <f t="shared" si="1"/>
        <v>3600</v>
      </c>
      <c r="P18" s="16">
        <f t="shared" si="1"/>
        <v>3600</v>
      </c>
      <c r="Q18" s="17"/>
      <c r="S18" s="54"/>
      <c r="T18" s="55"/>
    </row>
    <row r="19" spans="2:20" s="20" customFormat="1" ht="5.25" customHeight="1" x14ac:dyDescent="0.2">
      <c r="B19" s="18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2:20" s="20" customFormat="1" ht="15" customHeight="1" x14ac:dyDescent="0.25">
      <c r="B20" s="63" t="s">
        <v>9</v>
      </c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S20" s="49"/>
      <c r="T20" s="56"/>
    </row>
    <row r="21" spans="2:20" s="20" customFormat="1" ht="12.75" customHeight="1" x14ac:dyDescent="0.25">
      <c r="B21" s="180" t="str">
        <f>IF(Budgetteret!B21="","",Budgetteret!B21)</f>
        <v/>
      </c>
      <c r="C21" s="181"/>
      <c r="D21" s="22" t="str">
        <f t="shared" ref="D21:D78" si="2">IF(OR(COUNTIF(E21:P21,"&lt;&gt;"&amp;"*")&gt;0),SUM(E21:P21),"")</f>
        <v/>
      </c>
      <c r="E21" s="59" t="str">
        <f>IF(OR(Budgetteret!E21&lt;&gt;"",Faktisk!E21&lt;&gt;""),Budgetteret!E21-Faktisk!E21,"")</f>
        <v/>
      </c>
      <c r="F21" s="59" t="str">
        <f>IF(OR(Budgetteret!F21&lt;&gt;"",Faktisk!F21&lt;&gt;""),Budgetteret!F21-Faktisk!F21,"")</f>
        <v/>
      </c>
      <c r="G21" s="59" t="str">
        <f>IF(OR(Budgetteret!G21&lt;&gt;"",Faktisk!G21&lt;&gt;""),Budgetteret!G21-Faktisk!G21,"")</f>
        <v/>
      </c>
      <c r="H21" s="59" t="str">
        <f>IF(OR(Budgetteret!H21&lt;&gt;"",Faktisk!H21&lt;&gt;""),Budgetteret!H21-Faktisk!H21,"")</f>
        <v/>
      </c>
      <c r="I21" s="59" t="str">
        <f>IF(OR(Budgetteret!I21&lt;&gt;"",Faktisk!I21&lt;&gt;""),Budgetteret!I21-Faktisk!I21,"")</f>
        <v/>
      </c>
      <c r="J21" s="59" t="str">
        <f>IF(OR(Budgetteret!J21&lt;&gt;"",Faktisk!J21&lt;&gt;""),Budgetteret!J21-Faktisk!J21,"")</f>
        <v/>
      </c>
      <c r="K21" s="59" t="str">
        <f>IF(OR(Budgetteret!K21&lt;&gt;"",Faktisk!K21&lt;&gt;""),Budgetteret!K21-Faktisk!K21,"")</f>
        <v/>
      </c>
      <c r="L21" s="59" t="str">
        <f>IF(OR(Budgetteret!L21&lt;&gt;"",Faktisk!L21&lt;&gt;""),Budgetteret!L21-Faktisk!L21,"")</f>
        <v/>
      </c>
      <c r="M21" s="59" t="str">
        <f>IF(OR(Budgetteret!M21&lt;&gt;"",Faktisk!M21&lt;&gt;""),Budgetteret!M21-Faktisk!M21,"")</f>
        <v/>
      </c>
      <c r="N21" s="59" t="str">
        <f>IF(OR(Budgetteret!N21&lt;&gt;"",Faktisk!N21&lt;&gt;""),Budgetteret!N21-Faktisk!N21,"")</f>
        <v/>
      </c>
      <c r="O21" s="59" t="str">
        <f>IF(OR(Budgetteret!O21&lt;&gt;"",Faktisk!O21&lt;&gt;""),Budgetteret!O21-Faktisk!O21,"")</f>
        <v/>
      </c>
      <c r="P21" s="59" t="str">
        <f>IF(OR(Budgetteret!P21&lt;&gt;"",Faktisk!P21&lt;&gt;""),Budgetteret!P21-Faktisk!P21,"")</f>
        <v/>
      </c>
      <c r="Q21" s="21"/>
      <c r="T21" s="56"/>
    </row>
    <row r="22" spans="2:20" s="20" customFormat="1" ht="12.75" customHeight="1" x14ac:dyDescent="0.25">
      <c r="B22" s="180" t="str">
        <f>IF(Budgetteret!B22="","",Budgetteret!B22)</f>
        <v xml:space="preserve">Direkte omkostninger </v>
      </c>
      <c r="C22" s="181"/>
      <c r="D22" s="22" t="str">
        <f t="shared" si="2"/>
        <v/>
      </c>
      <c r="E22" s="59" t="str">
        <f>IF(OR(Budgetteret!E22&lt;&gt;"",Faktisk!E22&lt;&gt;""),Budgetteret!E22-Faktisk!E22,"")</f>
        <v/>
      </c>
      <c r="F22" s="59" t="str">
        <f>IF(OR(Budgetteret!F22&lt;&gt;"",Faktisk!F22&lt;&gt;""),Budgetteret!F22-Faktisk!F22,"")</f>
        <v/>
      </c>
      <c r="G22" s="59" t="str">
        <f>IF(OR(Budgetteret!G22&lt;&gt;"",Faktisk!G22&lt;&gt;""),Budgetteret!G22-Faktisk!G22,"")</f>
        <v/>
      </c>
      <c r="H22" s="59" t="str">
        <f>IF(OR(Budgetteret!H22&lt;&gt;"",Faktisk!H22&lt;&gt;""),Budgetteret!H22-Faktisk!H22,"")</f>
        <v/>
      </c>
      <c r="I22" s="59" t="str">
        <f>IF(OR(Budgetteret!I22&lt;&gt;"",Faktisk!I22&lt;&gt;""),Budgetteret!I22-Faktisk!I22,"")</f>
        <v/>
      </c>
      <c r="J22" s="59" t="str">
        <f>IF(OR(Budgetteret!J22&lt;&gt;"",Faktisk!J22&lt;&gt;""),Budgetteret!J22-Faktisk!J22,"")</f>
        <v/>
      </c>
      <c r="K22" s="59" t="str">
        <f>IF(OR(Budgetteret!K22&lt;&gt;"",Faktisk!K22&lt;&gt;""),Budgetteret!K22-Faktisk!K22,"")</f>
        <v/>
      </c>
      <c r="L22" s="59" t="str">
        <f>IF(OR(Budgetteret!L22&lt;&gt;"",Faktisk!L22&lt;&gt;""),Budgetteret!L22-Faktisk!L22,"")</f>
        <v/>
      </c>
      <c r="M22" s="59" t="str">
        <f>IF(OR(Budgetteret!M22&lt;&gt;"",Faktisk!M22&lt;&gt;""),Budgetteret!M22-Faktisk!M22,"")</f>
        <v/>
      </c>
      <c r="N22" s="59" t="str">
        <f>IF(OR(Budgetteret!N22&lt;&gt;"",Faktisk!N22&lt;&gt;""),Budgetteret!N22-Faktisk!N22,"")</f>
        <v/>
      </c>
      <c r="O22" s="59" t="str">
        <f>IF(OR(Budgetteret!O22&lt;&gt;"",Faktisk!O22&lt;&gt;""),Budgetteret!O22-Faktisk!O22,"")</f>
        <v/>
      </c>
      <c r="P22" s="59" t="str">
        <f>IF(OR(Budgetteret!P22&lt;&gt;"",Faktisk!P22&lt;&gt;""),Budgetteret!P22-Faktisk!P22,"")</f>
        <v/>
      </c>
      <c r="Q22" s="21"/>
      <c r="T22" s="56"/>
    </row>
    <row r="23" spans="2:20" s="20" customFormat="1" ht="12.75" customHeight="1" x14ac:dyDescent="0.2">
      <c r="B23" s="180" t="str">
        <f>IF(Budgetteret!B23="","",Budgetteret!B23)</f>
        <v>Varekøb i Danmark</v>
      </c>
      <c r="C23" s="181"/>
      <c r="D23" s="22">
        <f t="shared" si="2"/>
        <v>1750</v>
      </c>
      <c r="E23" s="59">
        <f>IF(OR(Budgetteret!E23&lt;&gt;"",Faktisk!E23&lt;&gt;""),Budgetteret!E23-Faktisk!E23,"")</f>
        <v>13850</v>
      </c>
      <c r="F23" s="59">
        <f>IF(OR(Budgetteret!F23&lt;&gt;"",Faktisk!F23&lt;&gt;""),Budgetteret!F23-Faktisk!F23,"")</f>
        <v>-1100</v>
      </c>
      <c r="G23" s="59">
        <f>IF(OR(Budgetteret!G23&lt;&gt;"",Faktisk!G23&lt;&gt;""),Budgetteret!G23-Faktisk!G23,"")</f>
        <v>-1100</v>
      </c>
      <c r="H23" s="59">
        <f>IF(OR(Budgetteret!H23&lt;&gt;"",Faktisk!H23&lt;&gt;""),Budgetteret!H23-Faktisk!H23,"")</f>
        <v>-1100</v>
      </c>
      <c r="I23" s="59">
        <f>IF(OR(Budgetteret!I23&lt;&gt;"",Faktisk!I23&lt;&gt;""),Budgetteret!I23-Faktisk!I23,"")</f>
        <v>-1100</v>
      </c>
      <c r="J23" s="59">
        <f>IF(OR(Budgetteret!J23&lt;&gt;"",Faktisk!J23&lt;&gt;""),Budgetteret!J23-Faktisk!J23,"")</f>
        <v>-1100</v>
      </c>
      <c r="K23" s="59">
        <f>IF(OR(Budgetteret!K23&lt;&gt;"",Faktisk!K23&lt;&gt;""),Budgetteret!K23-Faktisk!K23,"")</f>
        <v>-1100</v>
      </c>
      <c r="L23" s="59">
        <f>IF(OR(Budgetteret!L23&lt;&gt;"",Faktisk!L23&lt;&gt;""),Budgetteret!L23-Faktisk!L23,"")</f>
        <v>-1100</v>
      </c>
      <c r="M23" s="59">
        <f>IF(OR(Budgetteret!M23&lt;&gt;"",Faktisk!M23&lt;&gt;""),Budgetteret!M23-Faktisk!M23,"")</f>
        <v>-1100</v>
      </c>
      <c r="N23" s="59">
        <f>IF(OR(Budgetteret!N23&lt;&gt;"",Faktisk!N23&lt;&gt;""),Budgetteret!N23-Faktisk!N23,"")</f>
        <v>-1100</v>
      </c>
      <c r="O23" s="59">
        <f>IF(OR(Budgetteret!O23&lt;&gt;"",Faktisk!O23&lt;&gt;""),Budgetteret!O23-Faktisk!O23,"")</f>
        <v>-1100</v>
      </c>
      <c r="P23" s="59">
        <f>IF(OR(Budgetteret!P23&lt;&gt;"",Faktisk!P23&lt;&gt;""),Budgetteret!P23-Faktisk!P23,"")</f>
        <v>-1100</v>
      </c>
      <c r="Q23" s="21"/>
    </row>
    <row r="24" spans="2:20" s="20" customFormat="1" ht="12.75" customHeight="1" x14ac:dyDescent="0.2">
      <c r="B24" s="180" t="str">
        <f>IF(Budgetteret!B24="","",Budgetteret!B24)</f>
        <v xml:space="preserve">Varekøb indenfor EU </v>
      </c>
      <c r="C24" s="181"/>
      <c r="D24" s="22">
        <f t="shared" si="2"/>
        <v>-1500</v>
      </c>
      <c r="E24" s="59">
        <f>IF(OR(Budgetteret!E24&lt;&gt;"",Faktisk!E24&lt;&gt;""),Budgetteret!E24-Faktisk!E24,"")</f>
        <v>-1500</v>
      </c>
      <c r="F24" s="59">
        <f>IF(OR(Budgetteret!F24&lt;&gt;"",Faktisk!F24&lt;&gt;""),Budgetteret!F24-Faktisk!F24,"")</f>
        <v>0</v>
      </c>
      <c r="G24" s="59">
        <f>IF(OR(Budgetteret!G24&lt;&gt;"",Faktisk!G24&lt;&gt;""),Budgetteret!G24-Faktisk!G24,"")</f>
        <v>0</v>
      </c>
      <c r="H24" s="59">
        <f>IF(OR(Budgetteret!H24&lt;&gt;"",Faktisk!H24&lt;&gt;""),Budgetteret!H24-Faktisk!H24,"")</f>
        <v>0</v>
      </c>
      <c r="I24" s="59">
        <f>IF(OR(Budgetteret!I24&lt;&gt;"",Faktisk!I24&lt;&gt;""),Budgetteret!I24-Faktisk!I24,"")</f>
        <v>0</v>
      </c>
      <c r="J24" s="59">
        <f>IF(OR(Budgetteret!J24&lt;&gt;"",Faktisk!J24&lt;&gt;""),Budgetteret!J24-Faktisk!J24,"")</f>
        <v>0</v>
      </c>
      <c r="K24" s="59">
        <f>IF(OR(Budgetteret!K24&lt;&gt;"",Faktisk!K24&lt;&gt;""),Budgetteret!K24-Faktisk!K24,"")</f>
        <v>0</v>
      </c>
      <c r="L24" s="59">
        <f>IF(OR(Budgetteret!L24&lt;&gt;"",Faktisk!L24&lt;&gt;""),Budgetteret!L24-Faktisk!L24,"")</f>
        <v>0</v>
      </c>
      <c r="M24" s="59">
        <f>IF(OR(Budgetteret!M24&lt;&gt;"",Faktisk!M24&lt;&gt;""),Budgetteret!M24-Faktisk!M24,"")</f>
        <v>0</v>
      </c>
      <c r="N24" s="59">
        <f>IF(OR(Budgetteret!N24&lt;&gt;"",Faktisk!N24&lt;&gt;""),Budgetteret!N24-Faktisk!N24,"")</f>
        <v>0</v>
      </c>
      <c r="O24" s="59">
        <f>IF(OR(Budgetteret!O24&lt;&gt;"",Faktisk!O24&lt;&gt;""),Budgetteret!O24-Faktisk!O24,"")</f>
        <v>0</v>
      </c>
      <c r="P24" s="59">
        <f>IF(OR(Budgetteret!P24&lt;&gt;"",Faktisk!P24&lt;&gt;""),Budgetteret!P24-Faktisk!P24,"")</f>
        <v>0</v>
      </c>
      <c r="Q24" s="21"/>
    </row>
    <row r="25" spans="2:20" s="20" customFormat="1" ht="12.75" customHeight="1" x14ac:dyDescent="0.2">
      <c r="B25" s="180" t="str">
        <f>IF(Budgetteret!B25="","",Budgetteret!B25)</f>
        <v/>
      </c>
      <c r="C25" s="181"/>
      <c r="D25" s="22" t="str">
        <f t="shared" si="2"/>
        <v/>
      </c>
      <c r="E25" s="59" t="str">
        <f>IF(OR(Budgetteret!E25&lt;&gt;"",Faktisk!E25&lt;&gt;""),Budgetteret!E25-Faktisk!E25,"")</f>
        <v/>
      </c>
      <c r="F25" s="59" t="str">
        <f>IF(OR(Budgetteret!F25&lt;&gt;"",Faktisk!F25&lt;&gt;""),Budgetteret!F25-Faktisk!F25,"")</f>
        <v/>
      </c>
      <c r="G25" s="59" t="str">
        <f>IF(OR(Budgetteret!G25&lt;&gt;"",Faktisk!G25&lt;&gt;""),Budgetteret!G25-Faktisk!G25,"")</f>
        <v/>
      </c>
      <c r="H25" s="59" t="str">
        <f>IF(OR(Budgetteret!H25&lt;&gt;"",Faktisk!H25&lt;&gt;""),Budgetteret!H25-Faktisk!H25,"")</f>
        <v/>
      </c>
      <c r="I25" s="59" t="str">
        <f>IF(OR(Budgetteret!I25&lt;&gt;"",Faktisk!I25&lt;&gt;""),Budgetteret!I25-Faktisk!I25,"")</f>
        <v/>
      </c>
      <c r="J25" s="59" t="str">
        <f>IF(OR(Budgetteret!J25&lt;&gt;"",Faktisk!J25&lt;&gt;""),Budgetteret!J25-Faktisk!J25,"")</f>
        <v/>
      </c>
      <c r="K25" s="59" t="str">
        <f>IF(OR(Budgetteret!K25&lt;&gt;"",Faktisk!K25&lt;&gt;""),Budgetteret!K25-Faktisk!K25,"")</f>
        <v/>
      </c>
      <c r="L25" s="59" t="str">
        <f>IF(OR(Budgetteret!L25&lt;&gt;"",Faktisk!L25&lt;&gt;""),Budgetteret!L25-Faktisk!L25,"")</f>
        <v/>
      </c>
      <c r="M25" s="59" t="str">
        <f>IF(OR(Budgetteret!M25&lt;&gt;"",Faktisk!M25&lt;&gt;""),Budgetteret!M25-Faktisk!M25,"")</f>
        <v/>
      </c>
      <c r="N25" s="59" t="str">
        <f>IF(OR(Budgetteret!N25&lt;&gt;"",Faktisk!N25&lt;&gt;""),Budgetteret!N25-Faktisk!N25,"")</f>
        <v/>
      </c>
      <c r="O25" s="59" t="str">
        <f>IF(OR(Budgetteret!O25&lt;&gt;"",Faktisk!O25&lt;&gt;""),Budgetteret!O25-Faktisk!O25,"")</f>
        <v/>
      </c>
      <c r="P25" s="59" t="str">
        <f>IF(OR(Budgetteret!P25&lt;&gt;"",Faktisk!P25&lt;&gt;""),Budgetteret!P25-Faktisk!P25,"")</f>
        <v/>
      </c>
      <c r="Q25" s="21"/>
    </row>
    <row r="26" spans="2:20" s="20" customFormat="1" ht="12.75" customHeight="1" x14ac:dyDescent="0.2">
      <c r="B26" s="180" t="str">
        <f>IF(Budgetteret!B26="","",Budgetteret!B26)</f>
        <v>Lønninger</v>
      </c>
      <c r="C26" s="181"/>
      <c r="D26" s="22" t="str">
        <f t="shared" si="2"/>
        <v/>
      </c>
      <c r="E26" s="59" t="str">
        <f>IF(OR(Budgetteret!E26&lt;&gt;"",Faktisk!E26&lt;&gt;""),Budgetteret!E26-Faktisk!E26,"")</f>
        <v/>
      </c>
      <c r="F26" s="59" t="str">
        <f>IF(OR(Budgetteret!F26&lt;&gt;"",Faktisk!F26&lt;&gt;""),Budgetteret!F26-Faktisk!F26,"")</f>
        <v/>
      </c>
      <c r="G26" s="59" t="str">
        <f>IF(OR(Budgetteret!G26&lt;&gt;"",Faktisk!G26&lt;&gt;""),Budgetteret!G26-Faktisk!G26,"")</f>
        <v/>
      </c>
      <c r="H26" s="59" t="str">
        <f>IF(OR(Budgetteret!H26&lt;&gt;"",Faktisk!H26&lt;&gt;""),Budgetteret!H26-Faktisk!H26,"")</f>
        <v/>
      </c>
      <c r="I26" s="59" t="str">
        <f>IF(OR(Budgetteret!I26&lt;&gt;"",Faktisk!I26&lt;&gt;""),Budgetteret!I26-Faktisk!I26,"")</f>
        <v/>
      </c>
      <c r="J26" s="59" t="str">
        <f>IF(OR(Budgetteret!J26&lt;&gt;"",Faktisk!J26&lt;&gt;""),Budgetteret!J26-Faktisk!J26,"")</f>
        <v/>
      </c>
      <c r="K26" s="59" t="str">
        <f>IF(OR(Budgetteret!K26&lt;&gt;"",Faktisk!K26&lt;&gt;""),Budgetteret!K26-Faktisk!K26,"")</f>
        <v/>
      </c>
      <c r="L26" s="59" t="str">
        <f>IF(OR(Budgetteret!L26&lt;&gt;"",Faktisk!L26&lt;&gt;""),Budgetteret!L26-Faktisk!L26,"")</f>
        <v/>
      </c>
      <c r="M26" s="59" t="str">
        <f>IF(OR(Budgetteret!M26&lt;&gt;"",Faktisk!M26&lt;&gt;""),Budgetteret!M26-Faktisk!M26,"")</f>
        <v/>
      </c>
      <c r="N26" s="59" t="str">
        <f>IF(OR(Budgetteret!N26&lt;&gt;"",Faktisk!N26&lt;&gt;""),Budgetteret!N26-Faktisk!N26,"")</f>
        <v/>
      </c>
      <c r="O26" s="59" t="str">
        <f>IF(OR(Budgetteret!O26&lt;&gt;"",Faktisk!O26&lt;&gt;""),Budgetteret!O26-Faktisk!O26,"")</f>
        <v/>
      </c>
      <c r="P26" s="59" t="str">
        <f>IF(OR(Budgetteret!P26&lt;&gt;"",Faktisk!P26&lt;&gt;""),Budgetteret!P26-Faktisk!P26,"")</f>
        <v/>
      </c>
      <c r="Q26" s="21"/>
    </row>
    <row r="27" spans="2:20" s="20" customFormat="1" ht="12.75" customHeight="1" x14ac:dyDescent="0.2">
      <c r="B27" s="180" t="str">
        <f>IF(Budgetteret!B27="","",Budgetteret!B27)</f>
        <v>Lønninger</v>
      </c>
      <c r="C27" s="181"/>
      <c r="D27" s="22">
        <f t="shared" si="2"/>
        <v>11902</v>
      </c>
      <c r="E27" s="59">
        <f>IF(OR(Budgetteret!E27&lt;&gt;"",Faktisk!E27&lt;&gt;""),Budgetteret!E27-Faktisk!E27,"")</f>
        <v>23908.5</v>
      </c>
      <c r="F27" s="59">
        <f>IF(OR(Budgetteret!F27&lt;&gt;"",Faktisk!F27&lt;&gt;""),Budgetteret!F27-Faktisk!F27,"")</f>
        <v>-1091.5</v>
      </c>
      <c r="G27" s="59">
        <f>IF(OR(Budgetteret!G27&lt;&gt;"",Faktisk!G27&lt;&gt;""),Budgetteret!G27-Faktisk!G27,"")</f>
        <v>-1091.5</v>
      </c>
      <c r="H27" s="59">
        <f>IF(OR(Budgetteret!H27&lt;&gt;"",Faktisk!H27&lt;&gt;""),Budgetteret!H27-Faktisk!H27,"")</f>
        <v>-1091.5</v>
      </c>
      <c r="I27" s="59">
        <f>IF(OR(Budgetteret!I27&lt;&gt;"",Faktisk!I27&lt;&gt;""),Budgetteret!I27-Faktisk!I27,"")</f>
        <v>-1091.5</v>
      </c>
      <c r="J27" s="59">
        <f>IF(OR(Budgetteret!J27&lt;&gt;"",Faktisk!J27&lt;&gt;""),Budgetteret!J27-Faktisk!J27,"")</f>
        <v>-1091.5</v>
      </c>
      <c r="K27" s="59">
        <f>IF(OR(Budgetteret!K27&lt;&gt;"",Faktisk!K27&lt;&gt;""),Budgetteret!K27-Faktisk!K27,"")</f>
        <v>-1091.5</v>
      </c>
      <c r="L27" s="59">
        <f>IF(OR(Budgetteret!L27&lt;&gt;"",Faktisk!L27&lt;&gt;""),Budgetteret!L27-Faktisk!L27,"")</f>
        <v>-1091.5</v>
      </c>
      <c r="M27" s="59">
        <f>IF(OR(Budgetteret!M27&lt;&gt;"",Faktisk!M27&lt;&gt;""),Budgetteret!M27-Faktisk!M27,"")</f>
        <v>-1091.5</v>
      </c>
      <c r="N27" s="59">
        <f>IF(OR(Budgetteret!N27&lt;&gt;"",Faktisk!N27&lt;&gt;""),Budgetteret!N27-Faktisk!N27,"")</f>
        <v>-1091.5</v>
      </c>
      <c r="O27" s="59">
        <f>IF(OR(Budgetteret!O27&lt;&gt;"",Faktisk!O27&lt;&gt;""),Budgetteret!O27-Faktisk!O27,"")</f>
        <v>-1091.5</v>
      </c>
      <c r="P27" s="59">
        <f>IF(OR(Budgetteret!P27&lt;&gt;"",Faktisk!P27&lt;&gt;""),Budgetteret!P27-Faktisk!P27,"")</f>
        <v>-1091.5</v>
      </c>
      <c r="Q27" s="21"/>
    </row>
    <row r="28" spans="2:20" s="20" customFormat="1" ht="12.75" customHeight="1" x14ac:dyDescent="0.2">
      <c r="B28" s="180" t="str">
        <f>IF(Budgetteret!B28="","",Budgetteret!B28)</f>
        <v>Feriepenge &amp; SH</v>
      </c>
      <c r="C28" s="181"/>
      <c r="D28" s="22">
        <f t="shared" si="2"/>
        <v>-150</v>
      </c>
      <c r="E28" s="59">
        <f>IF(OR(Budgetteret!E28&lt;&gt;"",Faktisk!E28&lt;&gt;""),Budgetteret!E28-Faktisk!E28,"")</f>
        <v>-150</v>
      </c>
      <c r="F28" s="59">
        <f>IF(OR(Budgetteret!F28&lt;&gt;"",Faktisk!F28&lt;&gt;""),Budgetteret!F28-Faktisk!F28,"")</f>
        <v>0</v>
      </c>
      <c r="G28" s="59">
        <f>IF(OR(Budgetteret!G28&lt;&gt;"",Faktisk!G28&lt;&gt;""),Budgetteret!G28-Faktisk!G28,"")</f>
        <v>0</v>
      </c>
      <c r="H28" s="59">
        <f>IF(OR(Budgetteret!H28&lt;&gt;"",Faktisk!H28&lt;&gt;""),Budgetteret!H28-Faktisk!H28,"")</f>
        <v>0</v>
      </c>
      <c r="I28" s="59">
        <f>IF(OR(Budgetteret!I28&lt;&gt;"",Faktisk!I28&lt;&gt;""),Budgetteret!I28-Faktisk!I28,"")</f>
        <v>0</v>
      </c>
      <c r="J28" s="59">
        <f>IF(OR(Budgetteret!J28&lt;&gt;"",Faktisk!J28&lt;&gt;""),Budgetteret!J28-Faktisk!J28,"")</f>
        <v>0</v>
      </c>
      <c r="K28" s="59">
        <f>IF(OR(Budgetteret!K28&lt;&gt;"",Faktisk!K28&lt;&gt;""),Budgetteret!K28-Faktisk!K28,"")</f>
        <v>0</v>
      </c>
      <c r="L28" s="59">
        <f>IF(OR(Budgetteret!L28&lt;&gt;"",Faktisk!L28&lt;&gt;""),Budgetteret!L28-Faktisk!L28,"")</f>
        <v>0</v>
      </c>
      <c r="M28" s="59">
        <f>IF(OR(Budgetteret!M28&lt;&gt;"",Faktisk!M28&lt;&gt;""),Budgetteret!M28-Faktisk!M28,"")</f>
        <v>0</v>
      </c>
      <c r="N28" s="59">
        <f>IF(OR(Budgetteret!N28&lt;&gt;"",Faktisk!N28&lt;&gt;""),Budgetteret!N28-Faktisk!N28,"")</f>
        <v>0</v>
      </c>
      <c r="O28" s="59">
        <f>IF(OR(Budgetteret!O28&lt;&gt;"",Faktisk!O28&lt;&gt;""),Budgetteret!O28-Faktisk!O28,"")</f>
        <v>0</v>
      </c>
      <c r="P28" s="59">
        <f>IF(OR(Budgetteret!P28&lt;&gt;"",Faktisk!P28&lt;&gt;""),Budgetteret!P28-Faktisk!P28,"")</f>
        <v>0</v>
      </c>
      <c r="Q28" s="21"/>
    </row>
    <row r="29" spans="2:20" s="20" customFormat="1" ht="12.75" customHeight="1" x14ac:dyDescent="0.2">
      <c r="B29" s="180" t="str">
        <f>IF(Budgetteret!B29="","",Budgetteret!B29)</f>
        <v>Personalegoder og multimedier</v>
      </c>
      <c r="C29" s="181"/>
      <c r="D29" s="22">
        <f t="shared" si="2"/>
        <v>0</v>
      </c>
      <c r="E29" s="59">
        <f>IF(OR(Budgetteret!E29&lt;&gt;"",Faktisk!E29&lt;&gt;""),Budgetteret!E29-Faktisk!E29,"")</f>
        <v>0</v>
      </c>
      <c r="F29" s="59">
        <f>IF(OR(Budgetteret!F29&lt;&gt;"",Faktisk!F29&lt;&gt;""),Budgetteret!F29-Faktisk!F29,"")</f>
        <v>0</v>
      </c>
      <c r="G29" s="59">
        <f>IF(OR(Budgetteret!G29&lt;&gt;"",Faktisk!G29&lt;&gt;""),Budgetteret!G29-Faktisk!G29,"")</f>
        <v>0</v>
      </c>
      <c r="H29" s="59">
        <f>IF(OR(Budgetteret!H29&lt;&gt;"",Faktisk!H29&lt;&gt;""),Budgetteret!H29-Faktisk!H29,"")</f>
        <v>0</v>
      </c>
      <c r="I29" s="59">
        <f>IF(OR(Budgetteret!I29&lt;&gt;"",Faktisk!I29&lt;&gt;""),Budgetteret!I29-Faktisk!I29,"")</f>
        <v>0</v>
      </c>
      <c r="J29" s="59">
        <f>IF(OR(Budgetteret!J29&lt;&gt;"",Faktisk!J29&lt;&gt;""),Budgetteret!J29-Faktisk!J29,"")</f>
        <v>0</v>
      </c>
      <c r="K29" s="59">
        <f>IF(OR(Budgetteret!K29&lt;&gt;"",Faktisk!K29&lt;&gt;""),Budgetteret!K29-Faktisk!K29,"")</f>
        <v>0</v>
      </c>
      <c r="L29" s="59">
        <f>IF(OR(Budgetteret!L29&lt;&gt;"",Faktisk!L29&lt;&gt;""),Budgetteret!L29-Faktisk!L29,"")</f>
        <v>0</v>
      </c>
      <c r="M29" s="59">
        <f>IF(OR(Budgetteret!M29&lt;&gt;"",Faktisk!M29&lt;&gt;""),Budgetteret!M29-Faktisk!M29,"")</f>
        <v>0</v>
      </c>
      <c r="N29" s="59">
        <f>IF(OR(Budgetteret!N29&lt;&gt;"",Faktisk!N29&lt;&gt;""),Budgetteret!N29-Faktisk!N29,"")</f>
        <v>0</v>
      </c>
      <c r="O29" s="59">
        <f>IF(OR(Budgetteret!O29&lt;&gt;"",Faktisk!O29&lt;&gt;""),Budgetteret!O29-Faktisk!O29,"")</f>
        <v>0</v>
      </c>
      <c r="P29" s="59">
        <f>IF(OR(Budgetteret!P29&lt;&gt;"",Faktisk!P29&lt;&gt;""),Budgetteret!P29-Faktisk!P29,"")</f>
        <v>0</v>
      </c>
      <c r="Q29" s="21"/>
    </row>
    <row r="30" spans="2:20" s="20" customFormat="1" ht="12.75" customHeight="1" x14ac:dyDescent="0.2">
      <c r="B30" s="180" t="str">
        <f>IF(Budgetteret!B30="","",Budgetteret!B30)</f>
        <v>Pensioner</v>
      </c>
      <c r="C30" s="181"/>
      <c r="D30" s="22">
        <f t="shared" si="2"/>
        <v>0</v>
      </c>
      <c r="E30" s="59">
        <f>IF(OR(Budgetteret!E30&lt;&gt;"",Faktisk!E30&lt;&gt;""),Budgetteret!E30-Faktisk!E30,"")</f>
        <v>0</v>
      </c>
      <c r="F30" s="59">
        <f>IF(OR(Budgetteret!F30&lt;&gt;"",Faktisk!F30&lt;&gt;""),Budgetteret!F30-Faktisk!F30,"")</f>
        <v>0</v>
      </c>
      <c r="G30" s="59">
        <f>IF(OR(Budgetteret!G30&lt;&gt;"",Faktisk!G30&lt;&gt;""),Budgetteret!G30-Faktisk!G30,"")</f>
        <v>0</v>
      </c>
      <c r="H30" s="59">
        <f>IF(OR(Budgetteret!H30&lt;&gt;"",Faktisk!H30&lt;&gt;""),Budgetteret!H30-Faktisk!H30,"")</f>
        <v>0</v>
      </c>
      <c r="I30" s="59">
        <f>IF(OR(Budgetteret!I30&lt;&gt;"",Faktisk!I30&lt;&gt;""),Budgetteret!I30-Faktisk!I30,"")</f>
        <v>0</v>
      </c>
      <c r="J30" s="59">
        <f>IF(OR(Budgetteret!J30&lt;&gt;"",Faktisk!J30&lt;&gt;""),Budgetteret!J30-Faktisk!J30,"")</f>
        <v>0</v>
      </c>
      <c r="K30" s="59">
        <f>IF(OR(Budgetteret!K30&lt;&gt;"",Faktisk!K30&lt;&gt;""),Budgetteret!K30-Faktisk!K30,"")</f>
        <v>0</v>
      </c>
      <c r="L30" s="59">
        <f>IF(OR(Budgetteret!L30&lt;&gt;"",Faktisk!L30&lt;&gt;""),Budgetteret!L30-Faktisk!L30,"")</f>
        <v>0</v>
      </c>
      <c r="M30" s="59">
        <f>IF(OR(Budgetteret!M30&lt;&gt;"",Faktisk!M30&lt;&gt;""),Budgetteret!M30-Faktisk!M30,"")</f>
        <v>0</v>
      </c>
      <c r="N30" s="59">
        <f>IF(OR(Budgetteret!N30&lt;&gt;"",Faktisk!N30&lt;&gt;""),Budgetteret!N30-Faktisk!N30,"")</f>
        <v>0</v>
      </c>
      <c r="O30" s="59">
        <f>IF(OR(Budgetteret!O30&lt;&gt;"",Faktisk!O30&lt;&gt;""),Budgetteret!O30-Faktisk!O30,"")</f>
        <v>0</v>
      </c>
      <c r="P30" s="59">
        <f>IF(OR(Budgetteret!P30&lt;&gt;"",Faktisk!P30&lt;&gt;""),Budgetteret!P30-Faktisk!P30,"")</f>
        <v>0</v>
      </c>
      <c r="Q30" s="21"/>
    </row>
    <row r="31" spans="2:20" s="20" customFormat="1" ht="12.75" customHeight="1" x14ac:dyDescent="0.2">
      <c r="B31" s="180" t="str">
        <f>IF(Budgetteret!B31="","",Budgetteret!B31)</f>
        <v>AER</v>
      </c>
      <c r="C31" s="181"/>
      <c r="D31" s="22">
        <f t="shared" si="2"/>
        <v>0</v>
      </c>
      <c r="E31" s="59">
        <f>IF(OR(Budgetteret!E31&lt;&gt;"",Faktisk!E31&lt;&gt;""),Budgetteret!E31-Faktisk!E31,"")</f>
        <v>0</v>
      </c>
      <c r="F31" s="59">
        <f>IF(OR(Budgetteret!F31&lt;&gt;"",Faktisk!F31&lt;&gt;""),Budgetteret!F31-Faktisk!F31,"")</f>
        <v>0</v>
      </c>
      <c r="G31" s="59">
        <f>IF(OR(Budgetteret!G31&lt;&gt;"",Faktisk!G31&lt;&gt;""),Budgetteret!G31-Faktisk!G31,"")</f>
        <v>0</v>
      </c>
      <c r="H31" s="59">
        <f>IF(OR(Budgetteret!H31&lt;&gt;"",Faktisk!H31&lt;&gt;""),Budgetteret!H31-Faktisk!H31,"")</f>
        <v>0</v>
      </c>
      <c r="I31" s="59">
        <f>IF(OR(Budgetteret!I31&lt;&gt;"",Faktisk!I31&lt;&gt;""),Budgetteret!I31-Faktisk!I31,"")</f>
        <v>0</v>
      </c>
      <c r="J31" s="59">
        <f>IF(OR(Budgetteret!J31&lt;&gt;"",Faktisk!J31&lt;&gt;""),Budgetteret!J31-Faktisk!J31,"")</f>
        <v>0</v>
      </c>
      <c r="K31" s="59">
        <f>IF(OR(Budgetteret!K31&lt;&gt;"",Faktisk!K31&lt;&gt;""),Budgetteret!K31-Faktisk!K31,"")</f>
        <v>0</v>
      </c>
      <c r="L31" s="59">
        <f>IF(OR(Budgetteret!L31&lt;&gt;"",Faktisk!L31&lt;&gt;""),Budgetteret!L31-Faktisk!L31,"")</f>
        <v>0</v>
      </c>
      <c r="M31" s="59">
        <f>IF(OR(Budgetteret!M31&lt;&gt;"",Faktisk!M31&lt;&gt;""),Budgetteret!M31-Faktisk!M31,"")</f>
        <v>0</v>
      </c>
      <c r="N31" s="59">
        <f>IF(OR(Budgetteret!N31&lt;&gt;"",Faktisk!N31&lt;&gt;""),Budgetteret!N31-Faktisk!N31,"")</f>
        <v>0</v>
      </c>
      <c r="O31" s="59">
        <f>IF(OR(Budgetteret!O31&lt;&gt;"",Faktisk!O31&lt;&gt;""),Budgetteret!O31-Faktisk!O31,"")</f>
        <v>0</v>
      </c>
      <c r="P31" s="59">
        <f>IF(OR(Budgetteret!P31&lt;&gt;"",Faktisk!P31&lt;&gt;""),Budgetteret!P31-Faktisk!P31,"")</f>
        <v>0</v>
      </c>
      <c r="Q31" s="21"/>
    </row>
    <row r="32" spans="2:20" s="20" customFormat="1" ht="12.75" customHeight="1" x14ac:dyDescent="0.2">
      <c r="B32" s="180" t="str">
        <f>IF(Budgetteret!B32="","",Budgetteret!B32)</f>
        <v>ATP</v>
      </c>
      <c r="C32" s="181"/>
      <c r="D32" s="22">
        <f t="shared" si="2"/>
        <v>0</v>
      </c>
      <c r="E32" s="59">
        <f>IF(OR(Budgetteret!E32&lt;&gt;"",Faktisk!E32&lt;&gt;""),Budgetteret!E32-Faktisk!E32,"")</f>
        <v>0</v>
      </c>
      <c r="F32" s="59">
        <f>IF(OR(Budgetteret!F32&lt;&gt;"",Faktisk!F32&lt;&gt;""),Budgetteret!F32-Faktisk!F32,"")</f>
        <v>0</v>
      </c>
      <c r="G32" s="59">
        <f>IF(OR(Budgetteret!G32&lt;&gt;"",Faktisk!G32&lt;&gt;""),Budgetteret!G32-Faktisk!G32,"")</f>
        <v>0</v>
      </c>
      <c r="H32" s="59">
        <f>IF(OR(Budgetteret!H32&lt;&gt;"",Faktisk!H32&lt;&gt;""),Budgetteret!H32-Faktisk!H32,"")</f>
        <v>0</v>
      </c>
      <c r="I32" s="59">
        <f>IF(OR(Budgetteret!I32&lt;&gt;"",Faktisk!I32&lt;&gt;""),Budgetteret!I32-Faktisk!I32,"")</f>
        <v>0</v>
      </c>
      <c r="J32" s="59">
        <f>IF(OR(Budgetteret!J32&lt;&gt;"",Faktisk!J32&lt;&gt;""),Budgetteret!J32-Faktisk!J32,"")</f>
        <v>0</v>
      </c>
      <c r="K32" s="59">
        <f>IF(OR(Budgetteret!K32&lt;&gt;"",Faktisk!K32&lt;&gt;""),Budgetteret!K32-Faktisk!K32,"")</f>
        <v>0</v>
      </c>
      <c r="L32" s="59">
        <f>IF(OR(Budgetteret!L32&lt;&gt;"",Faktisk!L32&lt;&gt;""),Budgetteret!L32-Faktisk!L32,"")</f>
        <v>0</v>
      </c>
      <c r="M32" s="59">
        <f>IF(OR(Budgetteret!M32&lt;&gt;"",Faktisk!M32&lt;&gt;""),Budgetteret!M32-Faktisk!M32,"")</f>
        <v>0</v>
      </c>
      <c r="N32" s="59">
        <f>IF(OR(Budgetteret!N32&lt;&gt;"",Faktisk!N32&lt;&gt;""),Budgetteret!N32-Faktisk!N32,"")</f>
        <v>0</v>
      </c>
      <c r="O32" s="59">
        <f>IF(OR(Budgetteret!O32&lt;&gt;"",Faktisk!O32&lt;&gt;""),Budgetteret!O32-Faktisk!O32,"")</f>
        <v>0</v>
      </c>
      <c r="P32" s="59">
        <f>IF(OR(Budgetteret!P32&lt;&gt;"",Faktisk!P32&lt;&gt;""),Budgetteret!P32-Faktisk!P32,"")</f>
        <v>0</v>
      </c>
      <c r="Q32" s="21"/>
    </row>
    <row r="33" spans="2:17" s="20" customFormat="1" ht="12.75" customHeight="1" x14ac:dyDescent="0.2">
      <c r="B33" s="180" t="str">
        <f>IF(Budgetteret!B33="","",Budgetteret!B33)</f>
        <v>Kørselsgodtgørelse</v>
      </c>
      <c r="C33" s="181"/>
      <c r="D33" s="22">
        <f t="shared" si="2"/>
        <v>0</v>
      </c>
      <c r="E33" s="59">
        <f>IF(OR(Budgetteret!E33&lt;&gt;"",Faktisk!E33&lt;&gt;""),Budgetteret!E33-Faktisk!E33,"")</f>
        <v>0</v>
      </c>
      <c r="F33" s="59">
        <f>IF(OR(Budgetteret!F33&lt;&gt;"",Faktisk!F33&lt;&gt;""),Budgetteret!F33-Faktisk!F33,"")</f>
        <v>0</v>
      </c>
      <c r="G33" s="59">
        <f>IF(OR(Budgetteret!G33&lt;&gt;"",Faktisk!G33&lt;&gt;""),Budgetteret!G33-Faktisk!G33,"")</f>
        <v>0</v>
      </c>
      <c r="H33" s="59">
        <f>IF(OR(Budgetteret!H33&lt;&gt;"",Faktisk!H33&lt;&gt;""),Budgetteret!H33-Faktisk!H33,"")</f>
        <v>0</v>
      </c>
      <c r="I33" s="59">
        <f>IF(OR(Budgetteret!I33&lt;&gt;"",Faktisk!I33&lt;&gt;""),Budgetteret!I33-Faktisk!I33,"")</f>
        <v>0</v>
      </c>
      <c r="J33" s="59">
        <f>IF(OR(Budgetteret!J33&lt;&gt;"",Faktisk!J33&lt;&gt;""),Budgetteret!J33-Faktisk!J33,"")</f>
        <v>0</v>
      </c>
      <c r="K33" s="59">
        <f>IF(OR(Budgetteret!K33&lt;&gt;"",Faktisk!K33&lt;&gt;""),Budgetteret!K33-Faktisk!K33,"")</f>
        <v>0</v>
      </c>
      <c r="L33" s="59">
        <f>IF(OR(Budgetteret!L33&lt;&gt;"",Faktisk!L33&lt;&gt;""),Budgetteret!L33-Faktisk!L33,"")</f>
        <v>0</v>
      </c>
      <c r="M33" s="59">
        <f>IF(OR(Budgetteret!M33&lt;&gt;"",Faktisk!M33&lt;&gt;""),Budgetteret!M33-Faktisk!M33,"")</f>
        <v>0</v>
      </c>
      <c r="N33" s="59">
        <f>IF(OR(Budgetteret!N33&lt;&gt;"",Faktisk!N33&lt;&gt;""),Budgetteret!N33-Faktisk!N33,"")</f>
        <v>0</v>
      </c>
      <c r="O33" s="59">
        <f>IF(OR(Budgetteret!O33&lt;&gt;"",Faktisk!O33&lt;&gt;""),Budgetteret!O33-Faktisk!O33,"")</f>
        <v>0</v>
      </c>
      <c r="P33" s="59">
        <f>IF(OR(Budgetteret!P33&lt;&gt;"",Faktisk!P33&lt;&gt;""),Budgetteret!P33-Faktisk!P33,"")</f>
        <v>0</v>
      </c>
      <c r="Q33" s="21"/>
    </row>
    <row r="34" spans="2:17" s="20" customFormat="1" ht="12.75" customHeight="1" x14ac:dyDescent="0.2">
      <c r="B34" s="180" t="str">
        <f>IF(Budgetteret!B34="","",Budgetteret!B34)</f>
        <v>Øvrige personaleudgifter</v>
      </c>
      <c r="C34" s="181"/>
      <c r="D34" s="22">
        <f t="shared" si="2"/>
        <v>0</v>
      </c>
      <c r="E34" s="59">
        <f>IF(OR(Budgetteret!E34&lt;&gt;"",Faktisk!E34&lt;&gt;""),Budgetteret!E34-Faktisk!E34,"")</f>
        <v>0</v>
      </c>
      <c r="F34" s="59">
        <f>IF(OR(Budgetteret!F34&lt;&gt;"",Faktisk!F34&lt;&gt;""),Budgetteret!F34-Faktisk!F34,"")</f>
        <v>0</v>
      </c>
      <c r="G34" s="59">
        <f>IF(OR(Budgetteret!G34&lt;&gt;"",Faktisk!G34&lt;&gt;""),Budgetteret!G34-Faktisk!G34,"")</f>
        <v>0</v>
      </c>
      <c r="H34" s="59">
        <f>IF(OR(Budgetteret!H34&lt;&gt;"",Faktisk!H34&lt;&gt;""),Budgetteret!H34-Faktisk!H34,"")</f>
        <v>0</v>
      </c>
      <c r="I34" s="59">
        <f>IF(OR(Budgetteret!I34&lt;&gt;"",Faktisk!I34&lt;&gt;""),Budgetteret!I34-Faktisk!I34,"")</f>
        <v>0</v>
      </c>
      <c r="J34" s="59">
        <f>IF(OR(Budgetteret!J34&lt;&gt;"",Faktisk!J34&lt;&gt;""),Budgetteret!J34-Faktisk!J34,"")</f>
        <v>0</v>
      </c>
      <c r="K34" s="59">
        <f>IF(OR(Budgetteret!K34&lt;&gt;"",Faktisk!K34&lt;&gt;""),Budgetteret!K34-Faktisk!K34,"")</f>
        <v>0</v>
      </c>
      <c r="L34" s="59">
        <f>IF(OR(Budgetteret!L34&lt;&gt;"",Faktisk!L34&lt;&gt;""),Budgetteret!L34-Faktisk!L34,"")</f>
        <v>0</v>
      </c>
      <c r="M34" s="59">
        <f>IF(OR(Budgetteret!M34&lt;&gt;"",Faktisk!M34&lt;&gt;""),Budgetteret!M34-Faktisk!M34,"")</f>
        <v>0</v>
      </c>
      <c r="N34" s="59">
        <f>IF(OR(Budgetteret!N34&lt;&gt;"",Faktisk!N34&lt;&gt;""),Budgetteret!N34-Faktisk!N34,"")</f>
        <v>0</v>
      </c>
      <c r="O34" s="59">
        <f>IF(OR(Budgetteret!O34&lt;&gt;"",Faktisk!O34&lt;&gt;""),Budgetteret!O34-Faktisk!O34,"")</f>
        <v>0</v>
      </c>
      <c r="P34" s="59">
        <f>IF(OR(Budgetteret!P34&lt;&gt;"",Faktisk!P34&lt;&gt;""),Budgetteret!P34-Faktisk!P34,"")</f>
        <v>0</v>
      </c>
      <c r="Q34" s="21"/>
    </row>
    <row r="35" spans="2:17" s="20" customFormat="1" ht="12.75" customHeight="1" x14ac:dyDescent="0.2">
      <c r="B35" s="180" t="str">
        <f>IF(Budgetteret!B35="","",Budgetteret!B35)</f>
        <v>Kursus og uddannelse</v>
      </c>
      <c r="C35" s="181"/>
      <c r="D35" s="22">
        <f t="shared" si="2"/>
        <v>0</v>
      </c>
      <c r="E35" s="59">
        <f>IF(OR(Budgetteret!E35&lt;&gt;"",Faktisk!E35&lt;&gt;""),Budgetteret!E35-Faktisk!E35,"")</f>
        <v>0</v>
      </c>
      <c r="F35" s="59">
        <f>IF(OR(Budgetteret!F35&lt;&gt;"",Faktisk!F35&lt;&gt;""),Budgetteret!F35-Faktisk!F35,"")</f>
        <v>0</v>
      </c>
      <c r="G35" s="59">
        <f>IF(OR(Budgetteret!G35&lt;&gt;"",Faktisk!G35&lt;&gt;""),Budgetteret!G35-Faktisk!G35,"")</f>
        <v>0</v>
      </c>
      <c r="H35" s="59">
        <f>IF(OR(Budgetteret!H35&lt;&gt;"",Faktisk!H35&lt;&gt;""),Budgetteret!H35-Faktisk!H35,"")</f>
        <v>0</v>
      </c>
      <c r="I35" s="59">
        <f>IF(OR(Budgetteret!I35&lt;&gt;"",Faktisk!I35&lt;&gt;""),Budgetteret!I35-Faktisk!I35,"")</f>
        <v>0</v>
      </c>
      <c r="J35" s="59">
        <f>IF(OR(Budgetteret!J35&lt;&gt;"",Faktisk!J35&lt;&gt;""),Budgetteret!J35-Faktisk!J35,"")</f>
        <v>0</v>
      </c>
      <c r="K35" s="59">
        <f>IF(OR(Budgetteret!K35&lt;&gt;"",Faktisk!K35&lt;&gt;""),Budgetteret!K35-Faktisk!K35,"")</f>
        <v>0</v>
      </c>
      <c r="L35" s="59">
        <f>IF(OR(Budgetteret!L35&lt;&gt;"",Faktisk!L35&lt;&gt;""),Budgetteret!L35-Faktisk!L35,"")</f>
        <v>0</v>
      </c>
      <c r="M35" s="59">
        <f>IF(OR(Budgetteret!M35&lt;&gt;"",Faktisk!M35&lt;&gt;""),Budgetteret!M35-Faktisk!M35,"")</f>
        <v>0</v>
      </c>
      <c r="N35" s="59">
        <f>IF(OR(Budgetteret!N35&lt;&gt;"",Faktisk!N35&lt;&gt;""),Budgetteret!N35-Faktisk!N35,"")</f>
        <v>0</v>
      </c>
      <c r="O35" s="59">
        <f>IF(OR(Budgetteret!O35&lt;&gt;"",Faktisk!O35&lt;&gt;""),Budgetteret!O35-Faktisk!O35,"")</f>
        <v>0</v>
      </c>
      <c r="P35" s="59">
        <f>IF(OR(Budgetteret!P35&lt;&gt;"",Faktisk!P35&lt;&gt;""),Budgetteret!P35-Faktisk!P35,"")</f>
        <v>0</v>
      </c>
      <c r="Q35" s="21"/>
    </row>
    <row r="36" spans="2:17" s="20" customFormat="1" ht="12.75" customHeight="1" x14ac:dyDescent="0.2">
      <c r="B36" s="180" t="str">
        <f>IF(Budgetteret!B36="","",Budgetteret!B36)</f>
        <v/>
      </c>
      <c r="C36" s="181"/>
      <c r="D36" s="22" t="str">
        <f t="shared" si="2"/>
        <v/>
      </c>
      <c r="E36" s="59" t="str">
        <f>IF(OR(Budgetteret!E36&lt;&gt;"",Faktisk!E36&lt;&gt;""),Budgetteret!E36-Faktisk!E36,"")</f>
        <v/>
      </c>
      <c r="F36" s="59" t="str">
        <f>IF(OR(Budgetteret!F36&lt;&gt;"",Faktisk!F36&lt;&gt;""),Budgetteret!F36-Faktisk!F36,"")</f>
        <v/>
      </c>
      <c r="G36" s="59" t="str">
        <f>IF(OR(Budgetteret!G36&lt;&gt;"",Faktisk!G36&lt;&gt;""),Budgetteret!G36-Faktisk!G36,"")</f>
        <v/>
      </c>
      <c r="H36" s="59" t="str">
        <f>IF(OR(Budgetteret!H36&lt;&gt;"",Faktisk!H36&lt;&gt;""),Budgetteret!H36-Faktisk!H36,"")</f>
        <v/>
      </c>
      <c r="I36" s="59" t="str">
        <f>IF(OR(Budgetteret!I36&lt;&gt;"",Faktisk!I36&lt;&gt;""),Budgetteret!I36-Faktisk!I36,"")</f>
        <v/>
      </c>
      <c r="J36" s="59" t="str">
        <f>IF(OR(Budgetteret!J36&lt;&gt;"",Faktisk!J36&lt;&gt;""),Budgetteret!J36-Faktisk!J36,"")</f>
        <v/>
      </c>
      <c r="K36" s="59" t="str">
        <f>IF(OR(Budgetteret!K36&lt;&gt;"",Faktisk!K36&lt;&gt;""),Budgetteret!K36-Faktisk!K36,"")</f>
        <v/>
      </c>
      <c r="L36" s="59" t="str">
        <f>IF(OR(Budgetteret!L36&lt;&gt;"",Faktisk!L36&lt;&gt;""),Budgetteret!L36-Faktisk!L36,"")</f>
        <v/>
      </c>
      <c r="M36" s="59" t="str">
        <f>IF(OR(Budgetteret!M36&lt;&gt;"",Faktisk!M36&lt;&gt;""),Budgetteret!M36-Faktisk!M36,"")</f>
        <v/>
      </c>
      <c r="N36" s="59" t="str">
        <f>IF(OR(Budgetteret!N36&lt;&gt;"",Faktisk!N36&lt;&gt;""),Budgetteret!N36-Faktisk!N36,"")</f>
        <v/>
      </c>
      <c r="O36" s="59" t="str">
        <f>IF(OR(Budgetteret!O36&lt;&gt;"",Faktisk!O36&lt;&gt;""),Budgetteret!O36-Faktisk!O36,"")</f>
        <v/>
      </c>
      <c r="P36" s="59" t="str">
        <f>IF(OR(Budgetteret!P36&lt;&gt;"",Faktisk!P36&lt;&gt;""),Budgetteret!P36-Faktisk!P36,"")</f>
        <v/>
      </c>
      <c r="Q36" s="21"/>
    </row>
    <row r="37" spans="2:17" s="20" customFormat="1" ht="12.75" customHeight="1" x14ac:dyDescent="0.2">
      <c r="B37" s="180" t="str">
        <f>IF(Budgetteret!B37="","",Budgetteret!B37)</f>
        <v>Salgs- og rejseomkostninger</v>
      </c>
      <c r="C37" s="181"/>
      <c r="D37" s="22" t="str">
        <f t="shared" si="2"/>
        <v/>
      </c>
      <c r="E37" s="59" t="str">
        <f>IF(OR(Budgetteret!E37&lt;&gt;"",Faktisk!E37&lt;&gt;""),Budgetteret!E37-Faktisk!E37,"")</f>
        <v/>
      </c>
      <c r="F37" s="59" t="str">
        <f>IF(OR(Budgetteret!F37&lt;&gt;"",Faktisk!F37&lt;&gt;""),Budgetteret!F37-Faktisk!F37,"")</f>
        <v/>
      </c>
      <c r="G37" s="59" t="str">
        <f>IF(OR(Budgetteret!G37&lt;&gt;"",Faktisk!G37&lt;&gt;""),Budgetteret!G37-Faktisk!G37,"")</f>
        <v/>
      </c>
      <c r="H37" s="59" t="str">
        <f>IF(OR(Budgetteret!H37&lt;&gt;"",Faktisk!H37&lt;&gt;""),Budgetteret!H37-Faktisk!H37,"")</f>
        <v/>
      </c>
      <c r="I37" s="59" t="str">
        <f>IF(OR(Budgetteret!I37&lt;&gt;"",Faktisk!I37&lt;&gt;""),Budgetteret!I37-Faktisk!I37,"")</f>
        <v/>
      </c>
      <c r="J37" s="59" t="str">
        <f>IF(OR(Budgetteret!J37&lt;&gt;"",Faktisk!J37&lt;&gt;""),Budgetteret!J37-Faktisk!J37,"")</f>
        <v/>
      </c>
      <c r="K37" s="59" t="str">
        <f>IF(OR(Budgetteret!K37&lt;&gt;"",Faktisk!K37&lt;&gt;""),Budgetteret!K37-Faktisk!K37,"")</f>
        <v/>
      </c>
      <c r="L37" s="59" t="str">
        <f>IF(OR(Budgetteret!L37&lt;&gt;"",Faktisk!L37&lt;&gt;""),Budgetteret!L37-Faktisk!L37,"")</f>
        <v/>
      </c>
      <c r="M37" s="59" t="str">
        <f>IF(OR(Budgetteret!M37&lt;&gt;"",Faktisk!M37&lt;&gt;""),Budgetteret!M37-Faktisk!M37,"")</f>
        <v/>
      </c>
      <c r="N37" s="59" t="str">
        <f>IF(OR(Budgetteret!N37&lt;&gt;"",Faktisk!N37&lt;&gt;""),Budgetteret!N37-Faktisk!N37,"")</f>
        <v/>
      </c>
      <c r="O37" s="59" t="str">
        <f>IF(OR(Budgetteret!O37&lt;&gt;"",Faktisk!O37&lt;&gt;""),Budgetteret!O37-Faktisk!O37,"")</f>
        <v/>
      </c>
      <c r="P37" s="59" t="str">
        <f>IF(OR(Budgetteret!P37&lt;&gt;"",Faktisk!P37&lt;&gt;""),Budgetteret!P37-Faktisk!P37,"")</f>
        <v/>
      </c>
      <c r="Q37" s="21"/>
    </row>
    <row r="38" spans="2:17" s="20" customFormat="1" ht="12.75" customHeight="1" x14ac:dyDescent="0.2">
      <c r="B38" s="180" t="str">
        <f>IF(Budgetteret!B38="","",Budgetteret!B38)</f>
        <v>Restaurationsbesøg</v>
      </c>
      <c r="C38" s="181"/>
      <c r="D38" s="22">
        <f t="shared" si="2"/>
        <v>0</v>
      </c>
      <c r="E38" s="59">
        <f>IF(OR(Budgetteret!E38&lt;&gt;"",Faktisk!E38&lt;&gt;""),Budgetteret!E38-Faktisk!E38,"")</f>
        <v>0</v>
      </c>
      <c r="F38" s="59">
        <f>IF(OR(Budgetteret!F38&lt;&gt;"",Faktisk!F38&lt;&gt;""),Budgetteret!F38-Faktisk!F38,"")</f>
        <v>0</v>
      </c>
      <c r="G38" s="59">
        <f>IF(OR(Budgetteret!G38&lt;&gt;"",Faktisk!G38&lt;&gt;""),Budgetteret!G38-Faktisk!G38,"")</f>
        <v>0</v>
      </c>
      <c r="H38" s="59">
        <f>IF(OR(Budgetteret!H38&lt;&gt;"",Faktisk!H38&lt;&gt;""),Budgetteret!H38-Faktisk!H38,"")</f>
        <v>0</v>
      </c>
      <c r="I38" s="59">
        <f>IF(OR(Budgetteret!I38&lt;&gt;"",Faktisk!I38&lt;&gt;""),Budgetteret!I38-Faktisk!I38,"")</f>
        <v>0</v>
      </c>
      <c r="J38" s="59">
        <f>IF(OR(Budgetteret!J38&lt;&gt;"",Faktisk!J38&lt;&gt;""),Budgetteret!J38-Faktisk!J38,"")</f>
        <v>0</v>
      </c>
      <c r="K38" s="59">
        <f>IF(OR(Budgetteret!K38&lt;&gt;"",Faktisk!K38&lt;&gt;""),Budgetteret!K38-Faktisk!K38,"")</f>
        <v>0</v>
      </c>
      <c r="L38" s="59">
        <f>IF(OR(Budgetteret!L38&lt;&gt;"",Faktisk!L38&lt;&gt;""),Budgetteret!L38-Faktisk!L38,"")</f>
        <v>0</v>
      </c>
      <c r="M38" s="59">
        <f>IF(OR(Budgetteret!M38&lt;&gt;"",Faktisk!M38&lt;&gt;""),Budgetteret!M38-Faktisk!M38,"")</f>
        <v>0</v>
      </c>
      <c r="N38" s="59">
        <f>IF(OR(Budgetteret!N38&lt;&gt;"",Faktisk!N38&lt;&gt;""),Budgetteret!N38-Faktisk!N38,"")</f>
        <v>0</v>
      </c>
      <c r="O38" s="59">
        <f>IF(OR(Budgetteret!O38&lt;&gt;"",Faktisk!O38&lt;&gt;""),Budgetteret!O38-Faktisk!O38,"")</f>
        <v>0</v>
      </c>
      <c r="P38" s="59">
        <f>IF(OR(Budgetteret!P38&lt;&gt;"",Faktisk!P38&lt;&gt;""),Budgetteret!P38-Faktisk!P38,"")</f>
        <v>0</v>
      </c>
      <c r="Q38" s="21"/>
    </row>
    <row r="39" spans="2:17" s="20" customFormat="1" ht="12.75" customHeight="1" x14ac:dyDescent="0.2">
      <c r="B39" s="180" t="str">
        <f>IF(Budgetteret!B39="","",Budgetteret!B39)</f>
        <v>Gaver og blomster</v>
      </c>
      <c r="C39" s="181"/>
      <c r="D39" s="22">
        <f t="shared" si="2"/>
        <v>0</v>
      </c>
      <c r="E39" s="59">
        <f>IF(OR(Budgetteret!E39&lt;&gt;"",Faktisk!E39&lt;&gt;""),Budgetteret!E39-Faktisk!E39,"")</f>
        <v>0</v>
      </c>
      <c r="F39" s="59">
        <f>IF(OR(Budgetteret!F39&lt;&gt;"",Faktisk!F39&lt;&gt;""),Budgetteret!F39-Faktisk!F39,"")</f>
        <v>0</v>
      </c>
      <c r="G39" s="59">
        <f>IF(OR(Budgetteret!G39&lt;&gt;"",Faktisk!G39&lt;&gt;""),Budgetteret!G39-Faktisk!G39,"")</f>
        <v>0</v>
      </c>
      <c r="H39" s="59">
        <f>IF(OR(Budgetteret!H39&lt;&gt;"",Faktisk!H39&lt;&gt;""),Budgetteret!H39-Faktisk!H39,"")</f>
        <v>0</v>
      </c>
      <c r="I39" s="59">
        <f>IF(OR(Budgetteret!I39&lt;&gt;"",Faktisk!I39&lt;&gt;""),Budgetteret!I39-Faktisk!I39,"")</f>
        <v>0</v>
      </c>
      <c r="J39" s="59">
        <f>IF(OR(Budgetteret!J39&lt;&gt;"",Faktisk!J39&lt;&gt;""),Budgetteret!J39-Faktisk!J39,"")</f>
        <v>0</v>
      </c>
      <c r="K39" s="59">
        <f>IF(OR(Budgetteret!K39&lt;&gt;"",Faktisk!K39&lt;&gt;""),Budgetteret!K39-Faktisk!K39,"")</f>
        <v>0</v>
      </c>
      <c r="L39" s="59">
        <f>IF(OR(Budgetteret!L39&lt;&gt;"",Faktisk!L39&lt;&gt;""),Budgetteret!L39-Faktisk!L39,"")</f>
        <v>0</v>
      </c>
      <c r="M39" s="59">
        <f>IF(OR(Budgetteret!M39&lt;&gt;"",Faktisk!M39&lt;&gt;""),Budgetteret!M39-Faktisk!M39,"")</f>
        <v>0</v>
      </c>
      <c r="N39" s="59">
        <f>IF(OR(Budgetteret!N39&lt;&gt;"",Faktisk!N39&lt;&gt;""),Budgetteret!N39-Faktisk!N39,"")</f>
        <v>0</v>
      </c>
      <c r="O39" s="59">
        <f>IF(OR(Budgetteret!O39&lt;&gt;"",Faktisk!O39&lt;&gt;""),Budgetteret!O39-Faktisk!O39,"")</f>
        <v>0</v>
      </c>
      <c r="P39" s="59">
        <f>IF(OR(Budgetteret!P39&lt;&gt;"",Faktisk!P39&lt;&gt;""),Budgetteret!P39-Faktisk!P39,"")</f>
        <v>0</v>
      </c>
      <c r="Q39" s="21"/>
    </row>
    <row r="40" spans="2:17" s="20" customFormat="1" ht="12.75" customHeight="1" x14ac:dyDescent="0.2">
      <c r="B40" s="180" t="str">
        <f>IF(Budgetteret!B40="","",Budgetteret!B40)</f>
        <v>Rejseudgifter</v>
      </c>
      <c r="C40" s="181"/>
      <c r="D40" s="22">
        <f t="shared" si="2"/>
        <v>0</v>
      </c>
      <c r="E40" s="59">
        <f>IF(OR(Budgetteret!E40&lt;&gt;"",Faktisk!E40&lt;&gt;""),Budgetteret!E40-Faktisk!E40,"")</f>
        <v>0</v>
      </c>
      <c r="F40" s="59">
        <f>IF(OR(Budgetteret!F40&lt;&gt;"",Faktisk!F40&lt;&gt;""),Budgetteret!F40-Faktisk!F40,"")</f>
        <v>0</v>
      </c>
      <c r="G40" s="59">
        <f>IF(OR(Budgetteret!G40&lt;&gt;"",Faktisk!G40&lt;&gt;""),Budgetteret!G40-Faktisk!G40,"")</f>
        <v>0</v>
      </c>
      <c r="H40" s="59">
        <f>IF(OR(Budgetteret!H40&lt;&gt;"",Faktisk!H40&lt;&gt;""),Budgetteret!H40-Faktisk!H40,"")</f>
        <v>0</v>
      </c>
      <c r="I40" s="59">
        <f>IF(OR(Budgetteret!I40&lt;&gt;"",Faktisk!I40&lt;&gt;""),Budgetteret!I40-Faktisk!I40,"")</f>
        <v>0</v>
      </c>
      <c r="J40" s="59">
        <f>IF(OR(Budgetteret!J40&lt;&gt;"",Faktisk!J40&lt;&gt;""),Budgetteret!J40-Faktisk!J40,"")</f>
        <v>0</v>
      </c>
      <c r="K40" s="59">
        <f>IF(OR(Budgetteret!K40&lt;&gt;"",Faktisk!K40&lt;&gt;""),Budgetteret!K40-Faktisk!K40,"")</f>
        <v>0</v>
      </c>
      <c r="L40" s="59">
        <f>IF(OR(Budgetteret!L40&lt;&gt;"",Faktisk!L40&lt;&gt;""),Budgetteret!L40-Faktisk!L40,"")</f>
        <v>0</v>
      </c>
      <c r="M40" s="59">
        <f>IF(OR(Budgetteret!M40&lt;&gt;"",Faktisk!M40&lt;&gt;""),Budgetteret!M40-Faktisk!M40,"")</f>
        <v>0</v>
      </c>
      <c r="N40" s="59">
        <f>IF(OR(Budgetteret!N40&lt;&gt;"",Faktisk!N40&lt;&gt;""),Budgetteret!N40-Faktisk!N40,"")</f>
        <v>0</v>
      </c>
      <c r="O40" s="59">
        <f>IF(OR(Budgetteret!O40&lt;&gt;"",Faktisk!O40&lt;&gt;""),Budgetteret!O40-Faktisk!O40,"")</f>
        <v>0</v>
      </c>
      <c r="P40" s="59">
        <f>IF(OR(Budgetteret!P40&lt;&gt;"",Faktisk!P40&lt;&gt;""),Budgetteret!P40-Faktisk!P40,"")</f>
        <v>0</v>
      </c>
      <c r="Q40" s="21"/>
    </row>
    <row r="41" spans="2:17" s="20" customFormat="1" ht="12.75" customHeight="1" x14ac:dyDescent="0.2">
      <c r="B41" s="180" t="str">
        <f>IF(Budgetteret!B41="","",Budgetteret!B41)</f>
        <v>Annoner og reklame</v>
      </c>
      <c r="C41" s="181"/>
      <c r="D41" s="22">
        <f t="shared" si="2"/>
        <v>0</v>
      </c>
      <c r="E41" s="59">
        <f>IF(OR(Budgetteret!E41&lt;&gt;"",Faktisk!E41&lt;&gt;""),Budgetteret!E41-Faktisk!E41,"")</f>
        <v>0</v>
      </c>
      <c r="F41" s="59">
        <f>IF(OR(Budgetteret!F41&lt;&gt;"",Faktisk!F41&lt;&gt;""),Budgetteret!F41-Faktisk!F41,"")</f>
        <v>0</v>
      </c>
      <c r="G41" s="59">
        <f>IF(OR(Budgetteret!G41&lt;&gt;"",Faktisk!G41&lt;&gt;""),Budgetteret!G41-Faktisk!G41,"")</f>
        <v>0</v>
      </c>
      <c r="H41" s="59">
        <f>IF(OR(Budgetteret!H41&lt;&gt;"",Faktisk!H41&lt;&gt;""),Budgetteret!H41-Faktisk!H41,"")</f>
        <v>0</v>
      </c>
      <c r="I41" s="59">
        <f>IF(OR(Budgetteret!I41&lt;&gt;"",Faktisk!I41&lt;&gt;""),Budgetteret!I41-Faktisk!I41,"")</f>
        <v>0</v>
      </c>
      <c r="J41" s="59">
        <f>IF(OR(Budgetteret!J41&lt;&gt;"",Faktisk!J41&lt;&gt;""),Budgetteret!J41-Faktisk!J41,"")</f>
        <v>0</v>
      </c>
      <c r="K41" s="59">
        <f>IF(OR(Budgetteret!K41&lt;&gt;"",Faktisk!K41&lt;&gt;""),Budgetteret!K41-Faktisk!K41,"")</f>
        <v>0</v>
      </c>
      <c r="L41" s="59">
        <f>IF(OR(Budgetteret!L41&lt;&gt;"",Faktisk!L41&lt;&gt;""),Budgetteret!L41-Faktisk!L41,"")</f>
        <v>0</v>
      </c>
      <c r="M41" s="59">
        <f>IF(OR(Budgetteret!M41&lt;&gt;"",Faktisk!M41&lt;&gt;""),Budgetteret!M41-Faktisk!M41,"")</f>
        <v>0</v>
      </c>
      <c r="N41" s="59">
        <f>IF(OR(Budgetteret!N41&lt;&gt;"",Faktisk!N41&lt;&gt;""),Budgetteret!N41-Faktisk!N41,"")</f>
        <v>0</v>
      </c>
      <c r="O41" s="59">
        <f>IF(OR(Budgetteret!O41&lt;&gt;"",Faktisk!O41&lt;&gt;""),Budgetteret!O41-Faktisk!O41,"")</f>
        <v>0</v>
      </c>
      <c r="P41" s="59">
        <f>IF(OR(Budgetteret!P41&lt;&gt;"",Faktisk!P41&lt;&gt;""),Budgetteret!P41-Faktisk!P41,"")</f>
        <v>0</v>
      </c>
      <c r="Q41" s="21"/>
    </row>
    <row r="42" spans="2:17" s="20" customFormat="1" ht="12.75" customHeight="1" x14ac:dyDescent="0.2">
      <c r="B42" s="180" t="str">
        <f>IF(Budgetteret!B42="","",Budgetteret!B42)</f>
        <v/>
      </c>
      <c r="C42" s="181"/>
      <c r="D42" s="22" t="str">
        <f t="shared" si="2"/>
        <v/>
      </c>
      <c r="E42" s="59" t="str">
        <f>IF(OR(Budgetteret!E42&lt;&gt;"",Faktisk!E42&lt;&gt;""),Budgetteret!E42-Faktisk!E42,"")</f>
        <v/>
      </c>
      <c r="F42" s="59" t="str">
        <f>IF(OR(Budgetteret!F42&lt;&gt;"",Faktisk!F42&lt;&gt;""),Budgetteret!F42-Faktisk!F42,"")</f>
        <v/>
      </c>
      <c r="G42" s="59" t="str">
        <f>IF(OR(Budgetteret!G42&lt;&gt;"",Faktisk!G42&lt;&gt;""),Budgetteret!G42-Faktisk!G42,"")</f>
        <v/>
      </c>
      <c r="H42" s="59" t="str">
        <f>IF(OR(Budgetteret!H42&lt;&gt;"",Faktisk!H42&lt;&gt;""),Budgetteret!H42-Faktisk!H42,"")</f>
        <v/>
      </c>
      <c r="I42" s="59" t="str">
        <f>IF(OR(Budgetteret!I42&lt;&gt;"",Faktisk!I42&lt;&gt;""),Budgetteret!I42-Faktisk!I42,"")</f>
        <v/>
      </c>
      <c r="J42" s="59" t="str">
        <f>IF(OR(Budgetteret!J42&lt;&gt;"",Faktisk!J42&lt;&gt;""),Budgetteret!J42-Faktisk!J42,"")</f>
        <v/>
      </c>
      <c r="K42" s="59" t="str">
        <f>IF(OR(Budgetteret!K42&lt;&gt;"",Faktisk!K42&lt;&gt;""),Budgetteret!K42-Faktisk!K42,"")</f>
        <v/>
      </c>
      <c r="L42" s="59" t="str">
        <f>IF(OR(Budgetteret!L42&lt;&gt;"",Faktisk!L42&lt;&gt;""),Budgetteret!L42-Faktisk!L42,"")</f>
        <v/>
      </c>
      <c r="M42" s="59" t="str">
        <f>IF(OR(Budgetteret!M42&lt;&gt;"",Faktisk!M42&lt;&gt;""),Budgetteret!M42-Faktisk!M42,"")</f>
        <v/>
      </c>
      <c r="N42" s="59" t="str">
        <f>IF(OR(Budgetteret!N42&lt;&gt;"",Faktisk!N42&lt;&gt;""),Budgetteret!N42-Faktisk!N42,"")</f>
        <v/>
      </c>
      <c r="O42" s="59" t="str">
        <f>IF(OR(Budgetteret!O42&lt;&gt;"",Faktisk!O42&lt;&gt;""),Budgetteret!O42-Faktisk!O42,"")</f>
        <v/>
      </c>
      <c r="P42" s="59" t="str">
        <f>IF(OR(Budgetteret!P42&lt;&gt;"",Faktisk!P42&lt;&gt;""),Budgetteret!P42-Faktisk!P42,"")</f>
        <v/>
      </c>
      <c r="Q42" s="21"/>
    </row>
    <row r="43" spans="2:17" s="20" customFormat="1" ht="12.75" customHeight="1" x14ac:dyDescent="0.2">
      <c r="B43" s="180" t="str">
        <f>IF(Budgetteret!B43="","",Budgetteret!B43)</f>
        <v>Bildrift</v>
      </c>
      <c r="C43" s="181"/>
      <c r="D43" s="22" t="str">
        <f t="shared" si="2"/>
        <v/>
      </c>
      <c r="E43" s="59" t="str">
        <f>IF(OR(Budgetteret!E43&lt;&gt;"",Faktisk!E43&lt;&gt;""),Budgetteret!E43-Faktisk!E43,"")</f>
        <v/>
      </c>
      <c r="F43" s="59" t="str">
        <f>IF(OR(Budgetteret!F43&lt;&gt;"",Faktisk!F43&lt;&gt;""),Budgetteret!F43-Faktisk!F43,"")</f>
        <v/>
      </c>
      <c r="G43" s="59" t="str">
        <f>IF(OR(Budgetteret!G43&lt;&gt;"",Faktisk!G43&lt;&gt;""),Budgetteret!G43-Faktisk!G43,"")</f>
        <v/>
      </c>
      <c r="H43" s="59" t="str">
        <f>IF(OR(Budgetteret!H43&lt;&gt;"",Faktisk!H43&lt;&gt;""),Budgetteret!H43-Faktisk!H43,"")</f>
        <v/>
      </c>
      <c r="I43" s="59" t="str">
        <f>IF(OR(Budgetteret!I43&lt;&gt;"",Faktisk!I43&lt;&gt;""),Budgetteret!I43-Faktisk!I43,"")</f>
        <v/>
      </c>
      <c r="J43" s="59" t="str">
        <f>IF(OR(Budgetteret!J43&lt;&gt;"",Faktisk!J43&lt;&gt;""),Budgetteret!J43-Faktisk!J43,"")</f>
        <v/>
      </c>
      <c r="K43" s="59" t="str">
        <f>IF(OR(Budgetteret!K43&lt;&gt;"",Faktisk!K43&lt;&gt;""),Budgetteret!K43-Faktisk!K43,"")</f>
        <v/>
      </c>
      <c r="L43" s="59" t="str">
        <f>IF(OR(Budgetteret!L43&lt;&gt;"",Faktisk!L43&lt;&gt;""),Budgetteret!L43-Faktisk!L43,"")</f>
        <v/>
      </c>
      <c r="M43" s="59" t="str">
        <f>IF(OR(Budgetteret!M43&lt;&gt;"",Faktisk!M43&lt;&gt;""),Budgetteret!M43-Faktisk!M43,"")</f>
        <v/>
      </c>
      <c r="N43" s="59" t="str">
        <f>IF(OR(Budgetteret!N43&lt;&gt;"",Faktisk!N43&lt;&gt;""),Budgetteret!N43-Faktisk!N43,"")</f>
        <v/>
      </c>
      <c r="O43" s="59" t="str">
        <f>IF(OR(Budgetteret!O43&lt;&gt;"",Faktisk!O43&lt;&gt;""),Budgetteret!O43-Faktisk!O43,"")</f>
        <v/>
      </c>
      <c r="P43" s="59" t="str">
        <f>IF(OR(Budgetteret!P43&lt;&gt;"",Faktisk!P43&lt;&gt;""),Budgetteret!P43-Faktisk!P43,"")</f>
        <v/>
      </c>
      <c r="Q43" s="21"/>
    </row>
    <row r="44" spans="2:17" s="20" customFormat="1" ht="12.75" customHeight="1" x14ac:dyDescent="0.2">
      <c r="B44" s="180" t="str">
        <f>IF(Budgetteret!B44="","",Budgetteret!B44)</f>
        <v>Brændstof</v>
      </c>
      <c r="C44" s="181"/>
      <c r="D44" s="22">
        <f t="shared" si="2"/>
        <v>0</v>
      </c>
      <c r="E44" s="59">
        <f>IF(OR(Budgetteret!E44&lt;&gt;"",Faktisk!E44&lt;&gt;""),Budgetteret!E44-Faktisk!E44,"")</f>
        <v>0</v>
      </c>
      <c r="F44" s="59">
        <f>IF(OR(Budgetteret!F44&lt;&gt;"",Faktisk!F44&lt;&gt;""),Budgetteret!F44-Faktisk!F44,"")</f>
        <v>0</v>
      </c>
      <c r="G44" s="59">
        <f>IF(OR(Budgetteret!G44&lt;&gt;"",Faktisk!G44&lt;&gt;""),Budgetteret!G44-Faktisk!G44,"")</f>
        <v>0</v>
      </c>
      <c r="H44" s="59">
        <f>IF(OR(Budgetteret!H44&lt;&gt;"",Faktisk!H44&lt;&gt;""),Budgetteret!H44-Faktisk!H44,"")</f>
        <v>0</v>
      </c>
      <c r="I44" s="59">
        <f>IF(OR(Budgetteret!I44&lt;&gt;"",Faktisk!I44&lt;&gt;""),Budgetteret!I44-Faktisk!I44,"")</f>
        <v>0</v>
      </c>
      <c r="J44" s="59">
        <f>IF(OR(Budgetteret!J44&lt;&gt;"",Faktisk!J44&lt;&gt;""),Budgetteret!J44-Faktisk!J44,"")</f>
        <v>0</v>
      </c>
      <c r="K44" s="59">
        <f>IF(OR(Budgetteret!K44&lt;&gt;"",Faktisk!K44&lt;&gt;""),Budgetteret!K44-Faktisk!K44,"")</f>
        <v>0</v>
      </c>
      <c r="L44" s="59">
        <f>IF(OR(Budgetteret!L44&lt;&gt;"",Faktisk!L44&lt;&gt;""),Budgetteret!L44-Faktisk!L44,"")</f>
        <v>0</v>
      </c>
      <c r="M44" s="59">
        <f>IF(OR(Budgetteret!M44&lt;&gt;"",Faktisk!M44&lt;&gt;""),Budgetteret!M44-Faktisk!M44,"")</f>
        <v>0</v>
      </c>
      <c r="N44" s="59">
        <f>IF(OR(Budgetteret!N44&lt;&gt;"",Faktisk!N44&lt;&gt;""),Budgetteret!N44-Faktisk!N44,"")</f>
        <v>0</v>
      </c>
      <c r="O44" s="59">
        <f>IF(OR(Budgetteret!O44&lt;&gt;"",Faktisk!O44&lt;&gt;""),Budgetteret!O44-Faktisk!O44,"")</f>
        <v>0</v>
      </c>
      <c r="P44" s="59">
        <f>IF(OR(Budgetteret!P44&lt;&gt;"",Faktisk!P44&lt;&gt;""),Budgetteret!P44-Faktisk!P44,"")</f>
        <v>0</v>
      </c>
      <c r="Q44" s="21"/>
    </row>
    <row r="45" spans="2:17" s="20" customFormat="1" ht="12.75" customHeight="1" x14ac:dyDescent="0.2">
      <c r="B45" s="180" t="str">
        <f>IF(Budgetteret!B45="","",Budgetteret!B45)</f>
        <v>Bilforsikring</v>
      </c>
      <c r="C45" s="181"/>
      <c r="D45" s="22">
        <f t="shared" si="2"/>
        <v>0</v>
      </c>
      <c r="E45" s="59">
        <f>IF(OR(Budgetteret!E45&lt;&gt;"",Faktisk!E45&lt;&gt;""),Budgetteret!E45-Faktisk!E45,"")</f>
        <v>0</v>
      </c>
      <c r="F45" s="59">
        <f>IF(OR(Budgetteret!F45&lt;&gt;"",Faktisk!F45&lt;&gt;""),Budgetteret!F45-Faktisk!F45,"")</f>
        <v>0</v>
      </c>
      <c r="G45" s="59">
        <f>IF(OR(Budgetteret!G45&lt;&gt;"",Faktisk!G45&lt;&gt;""),Budgetteret!G45-Faktisk!G45,"")</f>
        <v>0</v>
      </c>
      <c r="H45" s="59">
        <f>IF(OR(Budgetteret!H45&lt;&gt;"",Faktisk!H45&lt;&gt;""),Budgetteret!H45-Faktisk!H45,"")</f>
        <v>0</v>
      </c>
      <c r="I45" s="59">
        <f>IF(OR(Budgetteret!I45&lt;&gt;"",Faktisk!I45&lt;&gt;""),Budgetteret!I45-Faktisk!I45,"")</f>
        <v>0</v>
      </c>
      <c r="J45" s="59">
        <f>IF(OR(Budgetteret!J45&lt;&gt;"",Faktisk!J45&lt;&gt;""),Budgetteret!J45-Faktisk!J45,"")</f>
        <v>0</v>
      </c>
      <c r="K45" s="59">
        <f>IF(OR(Budgetteret!K45&lt;&gt;"",Faktisk!K45&lt;&gt;""),Budgetteret!K45-Faktisk!K45,"")</f>
        <v>0</v>
      </c>
      <c r="L45" s="59">
        <f>IF(OR(Budgetteret!L45&lt;&gt;"",Faktisk!L45&lt;&gt;""),Budgetteret!L45-Faktisk!L45,"")</f>
        <v>0</v>
      </c>
      <c r="M45" s="59">
        <f>IF(OR(Budgetteret!M45&lt;&gt;"",Faktisk!M45&lt;&gt;""),Budgetteret!M45-Faktisk!M45,"")</f>
        <v>0</v>
      </c>
      <c r="N45" s="59">
        <f>IF(OR(Budgetteret!N45&lt;&gt;"",Faktisk!N45&lt;&gt;""),Budgetteret!N45-Faktisk!N45,"")</f>
        <v>0</v>
      </c>
      <c r="O45" s="59">
        <f>IF(OR(Budgetteret!O45&lt;&gt;"",Faktisk!O45&lt;&gt;""),Budgetteret!O45-Faktisk!O45,"")</f>
        <v>0</v>
      </c>
      <c r="P45" s="59">
        <f>IF(OR(Budgetteret!P45&lt;&gt;"",Faktisk!P45&lt;&gt;""),Budgetteret!P45-Faktisk!P45,"")</f>
        <v>0</v>
      </c>
      <c r="Q45" s="21"/>
    </row>
    <row r="46" spans="2:17" s="20" customFormat="1" ht="12.75" customHeight="1" x14ac:dyDescent="0.2">
      <c r="B46" s="180" t="str">
        <f>IF(Budgetteret!B46="","",Budgetteret!B46)</f>
        <v>Vægtafgift</v>
      </c>
      <c r="C46" s="181"/>
      <c r="D46" s="22">
        <f t="shared" si="2"/>
        <v>0</v>
      </c>
      <c r="E46" s="59">
        <f>IF(OR(Budgetteret!E46&lt;&gt;"",Faktisk!E46&lt;&gt;""),Budgetteret!E46-Faktisk!E46,"")</f>
        <v>0</v>
      </c>
      <c r="F46" s="59">
        <f>IF(OR(Budgetteret!F46&lt;&gt;"",Faktisk!F46&lt;&gt;""),Budgetteret!F46-Faktisk!F46,"")</f>
        <v>0</v>
      </c>
      <c r="G46" s="59">
        <f>IF(OR(Budgetteret!G46&lt;&gt;"",Faktisk!G46&lt;&gt;""),Budgetteret!G46-Faktisk!G46,"")</f>
        <v>0</v>
      </c>
      <c r="H46" s="59">
        <f>IF(OR(Budgetteret!H46&lt;&gt;"",Faktisk!H46&lt;&gt;""),Budgetteret!H46-Faktisk!H46,"")</f>
        <v>0</v>
      </c>
      <c r="I46" s="59">
        <f>IF(OR(Budgetteret!I46&lt;&gt;"",Faktisk!I46&lt;&gt;""),Budgetteret!I46-Faktisk!I46,"")</f>
        <v>0</v>
      </c>
      <c r="J46" s="59">
        <f>IF(OR(Budgetteret!J46&lt;&gt;"",Faktisk!J46&lt;&gt;""),Budgetteret!J46-Faktisk!J46,"")</f>
        <v>0</v>
      </c>
      <c r="K46" s="59">
        <f>IF(OR(Budgetteret!K46&lt;&gt;"",Faktisk!K46&lt;&gt;""),Budgetteret!K46-Faktisk!K46,"")</f>
        <v>0</v>
      </c>
      <c r="L46" s="59">
        <f>IF(OR(Budgetteret!L46&lt;&gt;"",Faktisk!L46&lt;&gt;""),Budgetteret!L46-Faktisk!L46,"")</f>
        <v>0</v>
      </c>
      <c r="M46" s="59">
        <f>IF(OR(Budgetteret!M46&lt;&gt;"",Faktisk!M46&lt;&gt;""),Budgetteret!M46-Faktisk!M46,"")</f>
        <v>0</v>
      </c>
      <c r="N46" s="59">
        <f>IF(OR(Budgetteret!N46&lt;&gt;"",Faktisk!N46&lt;&gt;""),Budgetteret!N46-Faktisk!N46,"")</f>
        <v>0</v>
      </c>
      <c r="O46" s="59">
        <f>IF(OR(Budgetteret!O46&lt;&gt;"",Faktisk!O46&lt;&gt;""),Budgetteret!O46-Faktisk!O46,"")</f>
        <v>0</v>
      </c>
      <c r="P46" s="59">
        <f>IF(OR(Budgetteret!P46&lt;&gt;"",Faktisk!P46&lt;&gt;""),Budgetteret!P46-Faktisk!P46,"")</f>
        <v>0</v>
      </c>
      <c r="Q46" s="21"/>
    </row>
    <row r="47" spans="2:17" s="20" customFormat="1" ht="12.75" customHeight="1" x14ac:dyDescent="0.2">
      <c r="B47" s="180" t="str">
        <f>IF(Budgetteret!B47="","",Budgetteret!B47)</f>
        <v>Reparation/vedligeholdelse</v>
      </c>
      <c r="C47" s="181"/>
      <c r="D47" s="22">
        <f t="shared" si="2"/>
        <v>0</v>
      </c>
      <c r="E47" s="59">
        <f>IF(OR(Budgetteret!E47&lt;&gt;"",Faktisk!E47&lt;&gt;""),Budgetteret!E47-Faktisk!E47,"")</f>
        <v>0</v>
      </c>
      <c r="F47" s="59">
        <f>IF(OR(Budgetteret!F47&lt;&gt;"",Faktisk!F47&lt;&gt;""),Budgetteret!F47-Faktisk!F47,"")</f>
        <v>0</v>
      </c>
      <c r="G47" s="59">
        <f>IF(OR(Budgetteret!G47&lt;&gt;"",Faktisk!G47&lt;&gt;""),Budgetteret!G47-Faktisk!G47,"")</f>
        <v>0</v>
      </c>
      <c r="H47" s="59">
        <f>IF(OR(Budgetteret!H47&lt;&gt;"",Faktisk!H47&lt;&gt;""),Budgetteret!H47-Faktisk!H47,"")</f>
        <v>0</v>
      </c>
      <c r="I47" s="59">
        <f>IF(OR(Budgetteret!I47&lt;&gt;"",Faktisk!I47&lt;&gt;""),Budgetteret!I47-Faktisk!I47,"")</f>
        <v>0</v>
      </c>
      <c r="J47" s="59">
        <f>IF(OR(Budgetteret!J47&lt;&gt;"",Faktisk!J47&lt;&gt;""),Budgetteret!J47-Faktisk!J47,"")</f>
        <v>0</v>
      </c>
      <c r="K47" s="59">
        <f>IF(OR(Budgetteret!K47&lt;&gt;"",Faktisk!K47&lt;&gt;""),Budgetteret!K47-Faktisk!K47,"")</f>
        <v>0</v>
      </c>
      <c r="L47" s="59">
        <f>IF(OR(Budgetteret!L47&lt;&gt;"",Faktisk!L47&lt;&gt;""),Budgetteret!L47-Faktisk!L47,"")</f>
        <v>0</v>
      </c>
      <c r="M47" s="59">
        <f>IF(OR(Budgetteret!M47&lt;&gt;"",Faktisk!M47&lt;&gt;""),Budgetteret!M47-Faktisk!M47,"")</f>
        <v>0</v>
      </c>
      <c r="N47" s="59">
        <f>IF(OR(Budgetteret!N47&lt;&gt;"",Faktisk!N47&lt;&gt;""),Budgetteret!N47-Faktisk!N47,"")</f>
        <v>0</v>
      </c>
      <c r="O47" s="59">
        <f>IF(OR(Budgetteret!O47&lt;&gt;"",Faktisk!O47&lt;&gt;""),Budgetteret!O47-Faktisk!O47,"")</f>
        <v>0</v>
      </c>
      <c r="P47" s="59">
        <f>IF(OR(Budgetteret!P47&lt;&gt;"",Faktisk!P47&lt;&gt;""),Budgetteret!P47-Faktisk!P47,"")</f>
        <v>0</v>
      </c>
      <c r="Q47" s="21"/>
    </row>
    <row r="48" spans="2:17" s="20" customFormat="1" ht="12.75" customHeight="1" x14ac:dyDescent="0.2">
      <c r="B48" s="180" t="str">
        <f>IF(Budgetteret!B48="","",Budgetteret!B48)</f>
        <v>Leasing</v>
      </c>
      <c r="C48" s="181"/>
      <c r="D48" s="22">
        <f t="shared" si="2"/>
        <v>0</v>
      </c>
      <c r="E48" s="59">
        <f>IF(OR(Budgetteret!E48&lt;&gt;"",Faktisk!E48&lt;&gt;""),Budgetteret!E48-Faktisk!E48,"")</f>
        <v>0</v>
      </c>
      <c r="F48" s="59">
        <f>IF(OR(Budgetteret!F48&lt;&gt;"",Faktisk!F48&lt;&gt;""),Budgetteret!F48-Faktisk!F48,"")</f>
        <v>0</v>
      </c>
      <c r="G48" s="59">
        <f>IF(OR(Budgetteret!G48&lt;&gt;"",Faktisk!G48&lt;&gt;""),Budgetteret!G48-Faktisk!G48,"")</f>
        <v>0</v>
      </c>
      <c r="H48" s="59">
        <f>IF(OR(Budgetteret!H48&lt;&gt;"",Faktisk!H48&lt;&gt;""),Budgetteret!H48-Faktisk!H48,"")</f>
        <v>0</v>
      </c>
      <c r="I48" s="59">
        <f>IF(OR(Budgetteret!I48&lt;&gt;"",Faktisk!I48&lt;&gt;""),Budgetteret!I48-Faktisk!I48,"")</f>
        <v>0</v>
      </c>
      <c r="J48" s="59">
        <f>IF(OR(Budgetteret!J48&lt;&gt;"",Faktisk!J48&lt;&gt;""),Budgetteret!J48-Faktisk!J48,"")</f>
        <v>0</v>
      </c>
      <c r="K48" s="59">
        <f>IF(OR(Budgetteret!K48&lt;&gt;"",Faktisk!K48&lt;&gt;""),Budgetteret!K48-Faktisk!K48,"")</f>
        <v>0</v>
      </c>
      <c r="L48" s="59">
        <f>IF(OR(Budgetteret!L48&lt;&gt;"",Faktisk!L48&lt;&gt;""),Budgetteret!L48-Faktisk!L48,"")</f>
        <v>0</v>
      </c>
      <c r="M48" s="59">
        <f>IF(OR(Budgetteret!M48&lt;&gt;"",Faktisk!M48&lt;&gt;""),Budgetteret!M48-Faktisk!M48,"")</f>
        <v>0</v>
      </c>
      <c r="N48" s="59">
        <f>IF(OR(Budgetteret!N48&lt;&gt;"",Faktisk!N48&lt;&gt;""),Budgetteret!N48-Faktisk!N48,"")</f>
        <v>0</v>
      </c>
      <c r="O48" s="59">
        <f>IF(OR(Budgetteret!O48&lt;&gt;"",Faktisk!O48&lt;&gt;""),Budgetteret!O48-Faktisk!O48,"")</f>
        <v>0</v>
      </c>
      <c r="P48" s="59">
        <f>IF(OR(Budgetteret!P48&lt;&gt;"",Faktisk!P48&lt;&gt;""),Budgetteret!P48-Faktisk!P48,"")</f>
        <v>0</v>
      </c>
      <c r="Q48" s="21"/>
    </row>
    <row r="49" spans="2:17" s="20" customFormat="1" ht="12.75" customHeight="1" x14ac:dyDescent="0.2">
      <c r="B49" s="180" t="str">
        <f>IF(Budgetteret!B49="","",Budgetteret!B49)</f>
        <v/>
      </c>
      <c r="C49" s="181"/>
      <c r="D49" s="22" t="str">
        <f t="shared" si="2"/>
        <v/>
      </c>
      <c r="E49" s="59" t="str">
        <f>IF(OR(Budgetteret!E49&lt;&gt;"",Faktisk!E49&lt;&gt;""),Budgetteret!E49-Faktisk!E49,"")</f>
        <v/>
      </c>
      <c r="F49" s="59" t="str">
        <f>IF(OR(Budgetteret!F49&lt;&gt;"",Faktisk!F49&lt;&gt;""),Budgetteret!F49-Faktisk!F49,"")</f>
        <v/>
      </c>
      <c r="G49" s="59" t="str">
        <f>IF(OR(Budgetteret!G49&lt;&gt;"",Faktisk!G49&lt;&gt;""),Budgetteret!G49-Faktisk!G49,"")</f>
        <v/>
      </c>
      <c r="H49" s="59" t="str">
        <f>IF(OR(Budgetteret!H49&lt;&gt;"",Faktisk!H49&lt;&gt;""),Budgetteret!H49-Faktisk!H49,"")</f>
        <v/>
      </c>
      <c r="I49" s="59" t="str">
        <f>IF(OR(Budgetteret!I49&lt;&gt;"",Faktisk!I49&lt;&gt;""),Budgetteret!I49-Faktisk!I49,"")</f>
        <v/>
      </c>
      <c r="J49" s="59" t="str">
        <f>IF(OR(Budgetteret!J49&lt;&gt;"",Faktisk!J49&lt;&gt;""),Budgetteret!J49-Faktisk!J49,"")</f>
        <v/>
      </c>
      <c r="K49" s="59" t="str">
        <f>IF(OR(Budgetteret!K49&lt;&gt;"",Faktisk!K49&lt;&gt;""),Budgetteret!K49-Faktisk!K49,"")</f>
        <v/>
      </c>
      <c r="L49" s="59" t="str">
        <f>IF(OR(Budgetteret!L49&lt;&gt;"",Faktisk!L49&lt;&gt;""),Budgetteret!L49-Faktisk!L49,"")</f>
        <v/>
      </c>
      <c r="M49" s="59" t="str">
        <f>IF(OR(Budgetteret!M49&lt;&gt;"",Faktisk!M49&lt;&gt;""),Budgetteret!M49-Faktisk!M49,"")</f>
        <v/>
      </c>
      <c r="N49" s="59" t="str">
        <f>IF(OR(Budgetteret!N49&lt;&gt;"",Faktisk!N49&lt;&gt;""),Budgetteret!N49-Faktisk!N49,"")</f>
        <v/>
      </c>
      <c r="O49" s="59" t="str">
        <f>IF(OR(Budgetteret!O49&lt;&gt;"",Faktisk!O49&lt;&gt;""),Budgetteret!O49-Faktisk!O49,"")</f>
        <v/>
      </c>
      <c r="P49" s="59" t="str">
        <f>IF(OR(Budgetteret!P49&lt;&gt;"",Faktisk!P49&lt;&gt;""),Budgetteret!P49-Faktisk!P49,"")</f>
        <v/>
      </c>
      <c r="Q49" s="21"/>
    </row>
    <row r="50" spans="2:17" s="20" customFormat="1" ht="12.75" customHeight="1" x14ac:dyDescent="0.2">
      <c r="B50" s="180" t="str">
        <f>IF(Budgetteret!B50="","",Budgetteret!B50)</f>
        <v>Lokaleomkostninger</v>
      </c>
      <c r="C50" s="181"/>
      <c r="D50" s="22" t="str">
        <f t="shared" si="2"/>
        <v/>
      </c>
      <c r="E50" s="59" t="str">
        <f>IF(OR(Budgetteret!E50&lt;&gt;"",Faktisk!E50&lt;&gt;""),Budgetteret!E50-Faktisk!E50,"")</f>
        <v/>
      </c>
      <c r="F50" s="59" t="str">
        <f>IF(OR(Budgetteret!F50&lt;&gt;"",Faktisk!F50&lt;&gt;""),Budgetteret!F50-Faktisk!F50,"")</f>
        <v/>
      </c>
      <c r="G50" s="59" t="str">
        <f>IF(OR(Budgetteret!G50&lt;&gt;"",Faktisk!G50&lt;&gt;""),Budgetteret!G50-Faktisk!G50,"")</f>
        <v/>
      </c>
      <c r="H50" s="59" t="str">
        <f>IF(OR(Budgetteret!H50&lt;&gt;"",Faktisk!H50&lt;&gt;""),Budgetteret!H50-Faktisk!H50,"")</f>
        <v/>
      </c>
      <c r="I50" s="59" t="str">
        <f>IF(OR(Budgetteret!I50&lt;&gt;"",Faktisk!I50&lt;&gt;""),Budgetteret!I50-Faktisk!I50,"")</f>
        <v/>
      </c>
      <c r="J50" s="59" t="str">
        <f>IF(OR(Budgetteret!J50&lt;&gt;"",Faktisk!J50&lt;&gt;""),Budgetteret!J50-Faktisk!J50,"")</f>
        <v/>
      </c>
      <c r="K50" s="59" t="str">
        <f>IF(OR(Budgetteret!K50&lt;&gt;"",Faktisk!K50&lt;&gt;""),Budgetteret!K50-Faktisk!K50,"")</f>
        <v/>
      </c>
      <c r="L50" s="59" t="str">
        <f>IF(OR(Budgetteret!L50&lt;&gt;"",Faktisk!L50&lt;&gt;""),Budgetteret!L50-Faktisk!L50,"")</f>
        <v/>
      </c>
      <c r="M50" s="59" t="str">
        <f>IF(OR(Budgetteret!M50&lt;&gt;"",Faktisk!M50&lt;&gt;""),Budgetteret!M50-Faktisk!M50,"")</f>
        <v/>
      </c>
      <c r="N50" s="59" t="str">
        <f>IF(OR(Budgetteret!N50&lt;&gt;"",Faktisk!N50&lt;&gt;""),Budgetteret!N50-Faktisk!N50,"")</f>
        <v/>
      </c>
      <c r="O50" s="59" t="str">
        <f>IF(OR(Budgetteret!O50&lt;&gt;"",Faktisk!O50&lt;&gt;""),Budgetteret!O50-Faktisk!O50,"")</f>
        <v/>
      </c>
      <c r="P50" s="59" t="str">
        <f>IF(OR(Budgetteret!P50&lt;&gt;"",Faktisk!P50&lt;&gt;""),Budgetteret!P50-Faktisk!P50,"")</f>
        <v/>
      </c>
      <c r="Q50" s="21"/>
    </row>
    <row r="51" spans="2:17" s="20" customFormat="1" ht="12.75" customHeight="1" x14ac:dyDescent="0.2">
      <c r="B51" s="180" t="str">
        <f>IF(Budgetteret!B51="","",Budgetteret!B51)</f>
        <v xml:space="preserve">Husleje </v>
      </c>
      <c r="C51" s="181"/>
      <c r="D51" s="22">
        <f t="shared" si="2"/>
        <v>0</v>
      </c>
      <c r="E51" s="59">
        <f>IF(OR(Budgetteret!E51&lt;&gt;"",Faktisk!E51&lt;&gt;""),Budgetteret!E51-Faktisk!E51,"")</f>
        <v>0</v>
      </c>
      <c r="F51" s="59">
        <f>IF(OR(Budgetteret!F51&lt;&gt;"",Faktisk!F51&lt;&gt;""),Budgetteret!F51-Faktisk!F51,"")</f>
        <v>0</v>
      </c>
      <c r="G51" s="59">
        <f>IF(OR(Budgetteret!G51&lt;&gt;"",Faktisk!G51&lt;&gt;""),Budgetteret!G51-Faktisk!G51,"")</f>
        <v>0</v>
      </c>
      <c r="H51" s="59">
        <f>IF(OR(Budgetteret!H51&lt;&gt;"",Faktisk!H51&lt;&gt;""),Budgetteret!H51-Faktisk!H51,"")</f>
        <v>0</v>
      </c>
      <c r="I51" s="59">
        <f>IF(OR(Budgetteret!I51&lt;&gt;"",Faktisk!I51&lt;&gt;""),Budgetteret!I51-Faktisk!I51,"")</f>
        <v>0</v>
      </c>
      <c r="J51" s="59">
        <f>IF(OR(Budgetteret!J51&lt;&gt;"",Faktisk!J51&lt;&gt;""),Budgetteret!J51-Faktisk!J51,"")</f>
        <v>0</v>
      </c>
      <c r="K51" s="59">
        <f>IF(OR(Budgetteret!K51&lt;&gt;"",Faktisk!K51&lt;&gt;""),Budgetteret!K51-Faktisk!K51,"")</f>
        <v>0</v>
      </c>
      <c r="L51" s="59">
        <f>IF(OR(Budgetteret!L51&lt;&gt;"",Faktisk!L51&lt;&gt;""),Budgetteret!L51-Faktisk!L51,"")</f>
        <v>0</v>
      </c>
      <c r="M51" s="59">
        <f>IF(OR(Budgetteret!M51&lt;&gt;"",Faktisk!M51&lt;&gt;""),Budgetteret!M51-Faktisk!M51,"")</f>
        <v>0</v>
      </c>
      <c r="N51" s="59">
        <f>IF(OR(Budgetteret!N51&lt;&gt;"",Faktisk!N51&lt;&gt;""),Budgetteret!N51-Faktisk!N51,"")</f>
        <v>0</v>
      </c>
      <c r="O51" s="59">
        <f>IF(OR(Budgetteret!O51&lt;&gt;"",Faktisk!O51&lt;&gt;""),Budgetteret!O51-Faktisk!O51,"")</f>
        <v>0</v>
      </c>
      <c r="P51" s="59">
        <f>IF(OR(Budgetteret!P51&lt;&gt;"",Faktisk!P51&lt;&gt;""),Budgetteret!P51-Faktisk!P51,"")</f>
        <v>0</v>
      </c>
      <c r="Q51" s="21"/>
    </row>
    <row r="52" spans="2:17" s="20" customFormat="1" ht="12.75" customHeight="1" x14ac:dyDescent="0.2">
      <c r="B52" s="180" t="str">
        <f>IF(Budgetteret!B52="","",Budgetteret!B52)</f>
        <v>El, vand og varme</v>
      </c>
      <c r="C52" s="181"/>
      <c r="D52" s="22">
        <f t="shared" si="2"/>
        <v>0</v>
      </c>
      <c r="E52" s="59">
        <f>IF(OR(Budgetteret!E52&lt;&gt;"",Faktisk!E52&lt;&gt;""),Budgetteret!E52-Faktisk!E52,"")</f>
        <v>0</v>
      </c>
      <c r="F52" s="59">
        <f>IF(OR(Budgetteret!F52&lt;&gt;"",Faktisk!F52&lt;&gt;""),Budgetteret!F52-Faktisk!F52,"")</f>
        <v>0</v>
      </c>
      <c r="G52" s="59">
        <f>IF(OR(Budgetteret!G52&lt;&gt;"",Faktisk!G52&lt;&gt;""),Budgetteret!G52-Faktisk!G52,"")</f>
        <v>0</v>
      </c>
      <c r="H52" s="59">
        <f>IF(OR(Budgetteret!H52&lt;&gt;"",Faktisk!H52&lt;&gt;""),Budgetteret!H52-Faktisk!H52,"")</f>
        <v>0</v>
      </c>
      <c r="I52" s="59">
        <f>IF(OR(Budgetteret!I52&lt;&gt;"",Faktisk!I52&lt;&gt;""),Budgetteret!I52-Faktisk!I52,"")</f>
        <v>0</v>
      </c>
      <c r="J52" s="59">
        <f>IF(OR(Budgetteret!J52&lt;&gt;"",Faktisk!J52&lt;&gt;""),Budgetteret!J52-Faktisk!J52,"")</f>
        <v>0</v>
      </c>
      <c r="K52" s="59">
        <f>IF(OR(Budgetteret!K52&lt;&gt;"",Faktisk!K52&lt;&gt;""),Budgetteret!K52-Faktisk!K52,"")</f>
        <v>0</v>
      </c>
      <c r="L52" s="59">
        <f>IF(OR(Budgetteret!L52&lt;&gt;"",Faktisk!L52&lt;&gt;""),Budgetteret!L52-Faktisk!L52,"")</f>
        <v>0</v>
      </c>
      <c r="M52" s="59">
        <f>IF(OR(Budgetteret!M52&lt;&gt;"",Faktisk!M52&lt;&gt;""),Budgetteret!M52-Faktisk!M52,"")</f>
        <v>0</v>
      </c>
      <c r="N52" s="59">
        <f>IF(OR(Budgetteret!N52&lt;&gt;"",Faktisk!N52&lt;&gt;""),Budgetteret!N52-Faktisk!N52,"")</f>
        <v>0</v>
      </c>
      <c r="O52" s="59">
        <f>IF(OR(Budgetteret!O52&lt;&gt;"",Faktisk!O52&lt;&gt;""),Budgetteret!O52-Faktisk!O52,"")</f>
        <v>0</v>
      </c>
      <c r="P52" s="59">
        <f>IF(OR(Budgetteret!P52&lt;&gt;"",Faktisk!P52&lt;&gt;""),Budgetteret!P52-Faktisk!P52,"")</f>
        <v>0</v>
      </c>
      <c r="Q52" s="21"/>
    </row>
    <row r="53" spans="2:17" s="20" customFormat="1" ht="12.75" customHeight="1" x14ac:dyDescent="0.2">
      <c r="B53" s="180" t="str">
        <f>IF(Budgetteret!B53="","",Budgetteret!B53)</f>
        <v>Vedligeholdelse og rengøring</v>
      </c>
      <c r="C53" s="181"/>
      <c r="D53" s="22">
        <f t="shared" si="2"/>
        <v>0</v>
      </c>
      <c r="E53" s="59">
        <f>IF(OR(Budgetteret!E53&lt;&gt;"",Faktisk!E53&lt;&gt;""),Budgetteret!E53-Faktisk!E53,"")</f>
        <v>0</v>
      </c>
      <c r="F53" s="59">
        <f>IF(OR(Budgetteret!F53&lt;&gt;"",Faktisk!F53&lt;&gt;""),Budgetteret!F53-Faktisk!F53,"")</f>
        <v>0</v>
      </c>
      <c r="G53" s="59">
        <f>IF(OR(Budgetteret!G53&lt;&gt;"",Faktisk!G53&lt;&gt;""),Budgetteret!G53-Faktisk!G53,"")</f>
        <v>0</v>
      </c>
      <c r="H53" s="59">
        <f>IF(OR(Budgetteret!H53&lt;&gt;"",Faktisk!H53&lt;&gt;""),Budgetteret!H53-Faktisk!H53,"")</f>
        <v>0</v>
      </c>
      <c r="I53" s="59">
        <f>IF(OR(Budgetteret!I53&lt;&gt;"",Faktisk!I53&lt;&gt;""),Budgetteret!I53-Faktisk!I53,"")</f>
        <v>0</v>
      </c>
      <c r="J53" s="59">
        <f>IF(OR(Budgetteret!J53&lt;&gt;"",Faktisk!J53&lt;&gt;""),Budgetteret!J53-Faktisk!J53,"")</f>
        <v>0</v>
      </c>
      <c r="K53" s="59">
        <f>IF(OR(Budgetteret!K53&lt;&gt;"",Faktisk!K53&lt;&gt;""),Budgetteret!K53-Faktisk!K53,"")</f>
        <v>0</v>
      </c>
      <c r="L53" s="59">
        <f>IF(OR(Budgetteret!L53&lt;&gt;"",Faktisk!L53&lt;&gt;""),Budgetteret!L53-Faktisk!L53,"")</f>
        <v>0</v>
      </c>
      <c r="M53" s="59">
        <f>IF(OR(Budgetteret!M53&lt;&gt;"",Faktisk!M53&lt;&gt;""),Budgetteret!M53-Faktisk!M53,"")</f>
        <v>0</v>
      </c>
      <c r="N53" s="59">
        <f>IF(OR(Budgetteret!N53&lt;&gt;"",Faktisk!N53&lt;&gt;""),Budgetteret!N53-Faktisk!N53,"")</f>
        <v>0</v>
      </c>
      <c r="O53" s="59">
        <f>IF(OR(Budgetteret!O53&lt;&gt;"",Faktisk!O53&lt;&gt;""),Budgetteret!O53-Faktisk!O53,"")</f>
        <v>0</v>
      </c>
      <c r="P53" s="59">
        <f>IF(OR(Budgetteret!P53&lt;&gt;"",Faktisk!P53&lt;&gt;""),Budgetteret!P53-Faktisk!P53,"")</f>
        <v>0</v>
      </c>
      <c r="Q53" s="21"/>
    </row>
    <row r="54" spans="2:17" s="20" customFormat="1" ht="12.75" customHeight="1" x14ac:dyDescent="0.2">
      <c r="B54" s="180" t="str">
        <f>IF(Budgetteret!B54="","",Budgetteret!B54)</f>
        <v>Lokaleforsikringer</v>
      </c>
      <c r="C54" s="181"/>
      <c r="D54" s="22">
        <f t="shared" si="2"/>
        <v>0</v>
      </c>
      <c r="E54" s="59">
        <f>IF(OR(Budgetteret!E54&lt;&gt;"",Faktisk!E54&lt;&gt;""),Budgetteret!E54-Faktisk!E54,"")</f>
        <v>0</v>
      </c>
      <c r="F54" s="59">
        <f>IF(OR(Budgetteret!F54&lt;&gt;"",Faktisk!F54&lt;&gt;""),Budgetteret!F54-Faktisk!F54,"")</f>
        <v>0</v>
      </c>
      <c r="G54" s="59">
        <f>IF(OR(Budgetteret!G54&lt;&gt;"",Faktisk!G54&lt;&gt;""),Budgetteret!G54-Faktisk!G54,"")</f>
        <v>0</v>
      </c>
      <c r="H54" s="59">
        <f>IF(OR(Budgetteret!H54&lt;&gt;"",Faktisk!H54&lt;&gt;""),Budgetteret!H54-Faktisk!H54,"")</f>
        <v>0</v>
      </c>
      <c r="I54" s="59">
        <f>IF(OR(Budgetteret!I54&lt;&gt;"",Faktisk!I54&lt;&gt;""),Budgetteret!I54-Faktisk!I54,"")</f>
        <v>0</v>
      </c>
      <c r="J54" s="59">
        <f>IF(OR(Budgetteret!J54&lt;&gt;"",Faktisk!J54&lt;&gt;""),Budgetteret!J54-Faktisk!J54,"")</f>
        <v>0</v>
      </c>
      <c r="K54" s="59">
        <f>IF(OR(Budgetteret!K54&lt;&gt;"",Faktisk!K54&lt;&gt;""),Budgetteret!K54-Faktisk!K54,"")</f>
        <v>0</v>
      </c>
      <c r="L54" s="59">
        <f>IF(OR(Budgetteret!L54&lt;&gt;"",Faktisk!L54&lt;&gt;""),Budgetteret!L54-Faktisk!L54,"")</f>
        <v>0</v>
      </c>
      <c r="M54" s="59">
        <f>IF(OR(Budgetteret!M54&lt;&gt;"",Faktisk!M54&lt;&gt;""),Budgetteret!M54-Faktisk!M54,"")</f>
        <v>0</v>
      </c>
      <c r="N54" s="59">
        <f>IF(OR(Budgetteret!N54&lt;&gt;"",Faktisk!N54&lt;&gt;""),Budgetteret!N54-Faktisk!N54,"")</f>
        <v>0</v>
      </c>
      <c r="O54" s="59">
        <f>IF(OR(Budgetteret!O54&lt;&gt;"",Faktisk!O54&lt;&gt;""),Budgetteret!O54-Faktisk!O54,"")</f>
        <v>0</v>
      </c>
      <c r="P54" s="59">
        <f>IF(OR(Budgetteret!P54&lt;&gt;"",Faktisk!P54&lt;&gt;""),Budgetteret!P54-Faktisk!P54,"")</f>
        <v>0</v>
      </c>
      <c r="Q54" s="21"/>
    </row>
    <row r="55" spans="2:17" s="20" customFormat="1" ht="12.75" customHeight="1" x14ac:dyDescent="0.2">
      <c r="B55" s="180" t="str">
        <f>IF(Budgetteret!B55="","",Budgetteret!B55)</f>
        <v/>
      </c>
      <c r="C55" s="181"/>
      <c r="D55" s="22">
        <f t="shared" si="2"/>
        <v>-5000</v>
      </c>
      <c r="E55" s="59" t="str">
        <f>IF(OR(Budgetteret!E55&lt;&gt;"",Faktisk!E55&lt;&gt;""),Budgetteret!E55-Faktisk!E55,"")</f>
        <v/>
      </c>
      <c r="F55" s="59">
        <f>IF(OR(Budgetteret!F55&lt;&gt;"",Faktisk!F55&lt;&gt;""),Budgetteret!F55-Faktisk!F55,"")</f>
        <v>-5000</v>
      </c>
      <c r="G55" s="59" t="str">
        <f>IF(OR(Budgetteret!G55&lt;&gt;"",Faktisk!G55&lt;&gt;""),Budgetteret!G55-Faktisk!G55,"")</f>
        <v/>
      </c>
      <c r="H55" s="59" t="str">
        <f>IF(OR(Budgetteret!H55&lt;&gt;"",Faktisk!H55&lt;&gt;""),Budgetteret!H55-Faktisk!H55,"")</f>
        <v/>
      </c>
      <c r="I55" s="59" t="str">
        <f>IF(OR(Budgetteret!I55&lt;&gt;"",Faktisk!I55&lt;&gt;""),Budgetteret!I55-Faktisk!I55,"")</f>
        <v/>
      </c>
      <c r="J55" s="59" t="str">
        <f>IF(OR(Budgetteret!J55&lt;&gt;"",Faktisk!J55&lt;&gt;""),Budgetteret!J55-Faktisk!J55,"")</f>
        <v/>
      </c>
      <c r="K55" s="59" t="str">
        <f>IF(OR(Budgetteret!K55&lt;&gt;"",Faktisk!K55&lt;&gt;""),Budgetteret!K55-Faktisk!K55,"")</f>
        <v/>
      </c>
      <c r="L55" s="59" t="str">
        <f>IF(OR(Budgetteret!L55&lt;&gt;"",Faktisk!L55&lt;&gt;""),Budgetteret!L55-Faktisk!L55,"")</f>
        <v/>
      </c>
      <c r="M55" s="59" t="str">
        <f>IF(OR(Budgetteret!M55&lt;&gt;"",Faktisk!M55&lt;&gt;""),Budgetteret!M55-Faktisk!M55,"")</f>
        <v/>
      </c>
      <c r="N55" s="59" t="str">
        <f>IF(OR(Budgetteret!N55&lt;&gt;"",Faktisk!N55&lt;&gt;""),Budgetteret!N55-Faktisk!N55,"")</f>
        <v/>
      </c>
      <c r="O55" s="59" t="str">
        <f>IF(OR(Budgetteret!O55&lt;&gt;"",Faktisk!O55&lt;&gt;""),Budgetteret!O55-Faktisk!O55,"")</f>
        <v/>
      </c>
      <c r="P55" s="59" t="str">
        <f>IF(OR(Budgetteret!P55&lt;&gt;"",Faktisk!P55&lt;&gt;""),Budgetteret!P55-Faktisk!P55,"")</f>
        <v/>
      </c>
      <c r="Q55" s="21"/>
    </row>
    <row r="56" spans="2:17" s="20" customFormat="1" ht="12.75" customHeight="1" x14ac:dyDescent="0.2">
      <c r="B56" s="180" t="str">
        <f>IF(Budgetteret!B56="","",Budgetteret!B56)</f>
        <v>Administration</v>
      </c>
      <c r="C56" s="181"/>
      <c r="D56" s="22" t="str">
        <f t="shared" si="2"/>
        <v/>
      </c>
      <c r="E56" s="59" t="str">
        <f>IF(OR(Budgetteret!E56&lt;&gt;"",Faktisk!E56&lt;&gt;""),Budgetteret!E56-Faktisk!E56,"")</f>
        <v/>
      </c>
      <c r="F56" s="59" t="str">
        <f>IF(OR(Budgetteret!F56&lt;&gt;"",Faktisk!F56&lt;&gt;""),Budgetteret!F56-Faktisk!F56,"")</f>
        <v/>
      </c>
      <c r="G56" s="59" t="str">
        <f>IF(OR(Budgetteret!G56&lt;&gt;"",Faktisk!G56&lt;&gt;""),Budgetteret!G56-Faktisk!G56,"")</f>
        <v/>
      </c>
      <c r="H56" s="59" t="str">
        <f>IF(OR(Budgetteret!H56&lt;&gt;"",Faktisk!H56&lt;&gt;""),Budgetteret!H56-Faktisk!H56,"")</f>
        <v/>
      </c>
      <c r="I56" s="59" t="str">
        <f>IF(OR(Budgetteret!I56&lt;&gt;"",Faktisk!I56&lt;&gt;""),Budgetteret!I56-Faktisk!I56,"")</f>
        <v/>
      </c>
      <c r="J56" s="59" t="str">
        <f>IF(OR(Budgetteret!J56&lt;&gt;"",Faktisk!J56&lt;&gt;""),Budgetteret!J56-Faktisk!J56,"")</f>
        <v/>
      </c>
      <c r="K56" s="59" t="str">
        <f>IF(OR(Budgetteret!K56&lt;&gt;"",Faktisk!K56&lt;&gt;""),Budgetteret!K56-Faktisk!K56,"")</f>
        <v/>
      </c>
      <c r="L56" s="59" t="str">
        <f>IF(OR(Budgetteret!L56&lt;&gt;"",Faktisk!L56&lt;&gt;""),Budgetteret!L56-Faktisk!L56,"")</f>
        <v/>
      </c>
      <c r="M56" s="59" t="str">
        <f>IF(OR(Budgetteret!M56&lt;&gt;"",Faktisk!M56&lt;&gt;""),Budgetteret!M56-Faktisk!M56,"")</f>
        <v/>
      </c>
      <c r="N56" s="59" t="str">
        <f>IF(OR(Budgetteret!N56&lt;&gt;"",Faktisk!N56&lt;&gt;""),Budgetteret!N56-Faktisk!N56,"")</f>
        <v/>
      </c>
      <c r="O56" s="59" t="str">
        <f>IF(OR(Budgetteret!O56&lt;&gt;"",Faktisk!O56&lt;&gt;""),Budgetteret!O56-Faktisk!O56,"")</f>
        <v/>
      </c>
      <c r="P56" s="59" t="str">
        <f>IF(OR(Budgetteret!P56&lt;&gt;"",Faktisk!P56&lt;&gt;""),Budgetteret!P56-Faktisk!P56,"")</f>
        <v/>
      </c>
      <c r="Q56" s="21"/>
    </row>
    <row r="57" spans="2:17" s="20" customFormat="1" ht="12.75" customHeight="1" x14ac:dyDescent="0.2">
      <c r="B57" s="180" t="str">
        <f>IF(Budgetteret!B57="","",Budgetteret!B57)</f>
        <v>Kontorartikler og tryksager</v>
      </c>
      <c r="C57" s="181"/>
      <c r="D57" s="22">
        <f t="shared" si="2"/>
        <v>-30000</v>
      </c>
      <c r="E57" s="59">
        <f>IF(OR(Budgetteret!E57&lt;&gt;"",Faktisk!E57&lt;&gt;""),Budgetteret!E57-Faktisk!E57,"")</f>
        <v>-2500</v>
      </c>
      <c r="F57" s="59">
        <f>IF(OR(Budgetteret!F57&lt;&gt;"",Faktisk!F57&lt;&gt;""),Budgetteret!F57-Faktisk!F57,"")</f>
        <v>-2500</v>
      </c>
      <c r="G57" s="59">
        <f>IF(OR(Budgetteret!G57&lt;&gt;"",Faktisk!G57&lt;&gt;""),Budgetteret!G57-Faktisk!G57,"")</f>
        <v>-2500</v>
      </c>
      <c r="H57" s="59">
        <f>IF(OR(Budgetteret!H57&lt;&gt;"",Faktisk!H57&lt;&gt;""),Budgetteret!H57-Faktisk!H57,"")</f>
        <v>-2500</v>
      </c>
      <c r="I57" s="59">
        <f>IF(OR(Budgetteret!I57&lt;&gt;"",Faktisk!I57&lt;&gt;""),Budgetteret!I57-Faktisk!I57,"")</f>
        <v>-2500</v>
      </c>
      <c r="J57" s="59">
        <f>IF(OR(Budgetteret!J57&lt;&gt;"",Faktisk!J57&lt;&gt;""),Budgetteret!J57-Faktisk!J57,"")</f>
        <v>-2500</v>
      </c>
      <c r="K57" s="59">
        <f>IF(OR(Budgetteret!K57&lt;&gt;"",Faktisk!K57&lt;&gt;""),Budgetteret!K57-Faktisk!K57,"")</f>
        <v>-2500</v>
      </c>
      <c r="L57" s="59">
        <f>IF(OR(Budgetteret!L57&lt;&gt;"",Faktisk!L57&lt;&gt;""),Budgetteret!L57-Faktisk!L57,"")</f>
        <v>-2500</v>
      </c>
      <c r="M57" s="59">
        <f>IF(OR(Budgetteret!M57&lt;&gt;"",Faktisk!M57&lt;&gt;""),Budgetteret!M57-Faktisk!M57,"")</f>
        <v>-2500</v>
      </c>
      <c r="N57" s="59">
        <f>IF(OR(Budgetteret!N57&lt;&gt;"",Faktisk!N57&lt;&gt;""),Budgetteret!N57-Faktisk!N57,"")</f>
        <v>-2500</v>
      </c>
      <c r="O57" s="59">
        <f>IF(OR(Budgetteret!O57&lt;&gt;"",Faktisk!O57&lt;&gt;""),Budgetteret!O57-Faktisk!O57,"")</f>
        <v>-2500</v>
      </c>
      <c r="P57" s="59">
        <f>IF(OR(Budgetteret!P57&lt;&gt;"",Faktisk!P57&lt;&gt;""),Budgetteret!P57-Faktisk!P57,"")</f>
        <v>-2500</v>
      </c>
      <c r="Q57" s="21"/>
    </row>
    <row r="58" spans="2:17" s="20" customFormat="1" ht="12.75" customHeight="1" x14ac:dyDescent="0.2">
      <c r="B58" s="180" t="str">
        <f>IF(Budgetteret!B58="","",Budgetteret!B58)</f>
        <v>EDB-udgifter / Software</v>
      </c>
      <c r="C58" s="181"/>
      <c r="D58" s="22">
        <f t="shared" si="2"/>
        <v>0</v>
      </c>
      <c r="E58" s="59">
        <f>IF(OR(Budgetteret!E58&lt;&gt;"",Faktisk!E58&lt;&gt;""),Budgetteret!E58-Faktisk!E58,"")</f>
        <v>0</v>
      </c>
      <c r="F58" s="59">
        <f>IF(OR(Budgetteret!F58&lt;&gt;"",Faktisk!F58&lt;&gt;""),Budgetteret!F58-Faktisk!F58,"")</f>
        <v>0</v>
      </c>
      <c r="G58" s="59">
        <f>IF(OR(Budgetteret!G58&lt;&gt;"",Faktisk!G58&lt;&gt;""),Budgetteret!G58-Faktisk!G58,"")</f>
        <v>0</v>
      </c>
      <c r="H58" s="59">
        <f>IF(OR(Budgetteret!H58&lt;&gt;"",Faktisk!H58&lt;&gt;""),Budgetteret!H58-Faktisk!H58,"")</f>
        <v>0</v>
      </c>
      <c r="I58" s="59">
        <f>IF(OR(Budgetteret!I58&lt;&gt;"",Faktisk!I58&lt;&gt;""),Budgetteret!I58-Faktisk!I58,"")</f>
        <v>0</v>
      </c>
      <c r="J58" s="59">
        <f>IF(OR(Budgetteret!J58&lt;&gt;"",Faktisk!J58&lt;&gt;""),Budgetteret!J58-Faktisk!J58,"")</f>
        <v>0</v>
      </c>
      <c r="K58" s="59">
        <f>IF(OR(Budgetteret!K58&lt;&gt;"",Faktisk!K58&lt;&gt;""),Budgetteret!K58-Faktisk!K58,"")</f>
        <v>0</v>
      </c>
      <c r="L58" s="59">
        <f>IF(OR(Budgetteret!L58&lt;&gt;"",Faktisk!L58&lt;&gt;""),Budgetteret!L58-Faktisk!L58,"")</f>
        <v>0</v>
      </c>
      <c r="M58" s="59">
        <f>IF(OR(Budgetteret!M58&lt;&gt;"",Faktisk!M58&lt;&gt;""),Budgetteret!M58-Faktisk!M58,"")</f>
        <v>0</v>
      </c>
      <c r="N58" s="59">
        <f>IF(OR(Budgetteret!N58&lt;&gt;"",Faktisk!N58&lt;&gt;""),Budgetteret!N58-Faktisk!N58,"")</f>
        <v>0</v>
      </c>
      <c r="O58" s="59">
        <f>IF(OR(Budgetteret!O58&lt;&gt;"",Faktisk!O58&lt;&gt;""),Budgetteret!O58-Faktisk!O58,"")</f>
        <v>0</v>
      </c>
      <c r="P58" s="59">
        <f>IF(OR(Budgetteret!P58&lt;&gt;"",Faktisk!P58&lt;&gt;""),Budgetteret!P58-Faktisk!P58,"")</f>
        <v>0</v>
      </c>
      <c r="Q58" s="21"/>
    </row>
    <row r="59" spans="2:17" s="20" customFormat="1" ht="12.75" customHeight="1" x14ac:dyDescent="0.2">
      <c r="B59" s="180" t="str">
        <f>IF(Budgetteret!B59="","",Budgetteret!B59)</f>
        <v>Vedligeholdelse af inventar</v>
      </c>
      <c r="C59" s="181"/>
      <c r="D59" s="22">
        <f t="shared" si="2"/>
        <v>0</v>
      </c>
      <c r="E59" s="59">
        <f>IF(OR(Budgetteret!E59&lt;&gt;"",Faktisk!E59&lt;&gt;""),Budgetteret!E59-Faktisk!E59,"")</f>
        <v>0</v>
      </c>
      <c r="F59" s="59">
        <f>IF(OR(Budgetteret!F59&lt;&gt;"",Faktisk!F59&lt;&gt;""),Budgetteret!F59-Faktisk!F59,"")</f>
        <v>0</v>
      </c>
      <c r="G59" s="59">
        <f>IF(OR(Budgetteret!G59&lt;&gt;"",Faktisk!G59&lt;&gt;""),Budgetteret!G59-Faktisk!G59,"")</f>
        <v>0</v>
      </c>
      <c r="H59" s="59">
        <f>IF(OR(Budgetteret!H59&lt;&gt;"",Faktisk!H59&lt;&gt;""),Budgetteret!H59-Faktisk!H59,"")</f>
        <v>0</v>
      </c>
      <c r="I59" s="59">
        <f>IF(OR(Budgetteret!I59&lt;&gt;"",Faktisk!I59&lt;&gt;""),Budgetteret!I59-Faktisk!I59,"")</f>
        <v>0</v>
      </c>
      <c r="J59" s="59">
        <f>IF(OR(Budgetteret!J59&lt;&gt;"",Faktisk!J59&lt;&gt;""),Budgetteret!J59-Faktisk!J59,"")</f>
        <v>0</v>
      </c>
      <c r="K59" s="59">
        <f>IF(OR(Budgetteret!K59&lt;&gt;"",Faktisk!K59&lt;&gt;""),Budgetteret!K59-Faktisk!K59,"")</f>
        <v>0</v>
      </c>
      <c r="L59" s="59">
        <f>IF(OR(Budgetteret!L59&lt;&gt;"",Faktisk!L59&lt;&gt;""),Budgetteret!L59-Faktisk!L59,"")</f>
        <v>0</v>
      </c>
      <c r="M59" s="59">
        <f>IF(OR(Budgetteret!M59&lt;&gt;"",Faktisk!M59&lt;&gt;""),Budgetteret!M59-Faktisk!M59,"")</f>
        <v>0</v>
      </c>
      <c r="N59" s="59">
        <f>IF(OR(Budgetteret!N59&lt;&gt;"",Faktisk!N59&lt;&gt;""),Budgetteret!N59-Faktisk!N59,"")</f>
        <v>0</v>
      </c>
      <c r="O59" s="59">
        <f>IF(OR(Budgetteret!O59&lt;&gt;"",Faktisk!O59&lt;&gt;""),Budgetteret!O59-Faktisk!O59,"")</f>
        <v>0</v>
      </c>
      <c r="P59" s="59">
        <f>IF(OR(Budgetteret!P59&lt;&gt;"",Faktisk!P59&lt;&gt;""),Budgetteret!P59-Faktisk!P59,"")</f>
        <v>0</v>
      </c>
      <c r="Q59" s="21"/>
    </row>
    <row r="60" spans="2:17" s="20" customFormat="1" ht="12.75" customHeight="1" x14ac:dyDescent="0.2">
      <c r="B60" s="180" t="str">
        <f>IF(Budgetteret!B60="","",Budgetteret!B60)</f>
        <v>Mindre anskaffelser</v>
      </c>
      <c r="C60" s="181"/>
      <c r="D60" s="22">
        <f t="shared" si="2"/>
        <v>0</v>
      </c>
      <c r="E60" s="59">
        <f>IF(OR(Budgetteret!E60&lt;&gt;"",Faktisk!E60&lt;&gt;""),Budgetteret!E60-Faktisk!E60,"")</f>
        <v>0</v>
      </c>
      <c r="F60" s="59">
        <f>IF(OR(Budgetteret!F60&lt;&gt;"",Faktisk!F60&lt;&gt;""),Budgetteret!F60-Faktisk!F60,"")</f>
        <v>0</v>
      </c>
      <c r="G60" s="59">
        <f>IF(OR(Budgetteret!G60&lt;&gt;"",Faktisk!G60&lt;&gt;""),Budgetteret!G60-Faktisk!G60,"")</f>
        <v>0</v>
      </c>
      <c r="H60" s="59">
        <f>IF(OR(Budgetteret!H60&lt;&gt;"",Faktisk!H60&lt;&gt;""),Budgetteret!H60-Faktisk!H60,"")</f>
        <v>0</v>
      </c>
      <c r="I60" s="59">
        <f>IF(OR(Budgetteret!I60&lt;&gt;"",Faktisk!I60&lt;&gt;""),Budgetteret!I60-Faktisk!I60,"")</f>
        <v>0</v>
      </c>
      <c r="J60" s="59">
        <f>IF(OR(Budgetteret!J60&lt;&gt;"",Faktisk!J60&lt;&gt;""),Budgetteret!J60-Faktisk!J60,"")</f>
        <v>0</v>
      </c>
      <c r="K60" s="59">
        <f>IF(OR(Budgetteret!K60&lt;&gt;"",Faktisk!K60&lt;&gt;""),Budgetteret!K60-Faktisk!K60,"")</f>
        <v>0</v>
      </c>
      <c r="L60" s="59">
        <f>IF(OR(Budgetteret!L60&lt;&gt;"",Faktisk!L60&lt;&gt;""),Budgetteret!L60-Faktisk!L60,"")</f>
        <v>0</v>
      </c>
      <c r="M60" s="59">
        <f>IF(OR(Budgetteret!M60&lt;&gt;"",Faktisk!M60&lt;&gt;""),Budgetteret!M60-Faktisk!M60,"")</f>
        <v>0</v>
      </c>
      <c r="N60" s="59">
        <f>IF(OR(Budgetteret!N60&lt;&gt;"",Faktisk!N60&lt;&gt;""),Budgetteret!N60-Faktisk!N60,"")</f>
        <v>0</v>
      </c>
      <c r="O60" s="59">
        <f>IF(OR(Budgetteret!O60&lt;&gt;"",Faktisk!O60&lt;&gt;""),Budgetteret!O60-Faktisk!O60,"")</f>
        <v>0</v>
      </c>
      <c r="P60" s="59">
        <f>IF(OR(Budgetteret!P60&lt;&gt;"",Faktisk!P60&lt;&gt;""),Budgetteret!P60-Faktisk!P60,"")</f>
        <v>0</v>
      </c>
      <c r="Q60" s="21"/>
    </row>
    <row r="61" spans="2:17" s="20" customFormat="1" ht="12.75" customHeight="1" x14ac:dyDescent="0.2">
      <c r="B61" s="180" t="str">
        <f>IF(Budgetteret!B61="","",Budgetteret!B61)</f>
        <v>Telefon</v>
      </c>
      <c r="C61" s="181"/>
      <c r="D61" s="22">
        <f t="shared" si="2"/>
        <v>0</v>
      </c>
      <c r="E61" s="59">
        <f>IF(OR(Budgetteret!E61&lt;&gt;"",Faktisk!E61&lt;&gt;""),Budgetteret!E61-Faktisk!E61,"")</f>
        <v>0</v>
      </c>
      <c r="F61" s="59">
        <f>IF(OR(Budgetteret!F61&lt;&gt;"",Faktisk!F61&lt;&gt;""),Budgetteret!F61-Faktisk!F61,"")</f>
        <v>0</v>
      </c>
      <c r="G61" s="59">
        <f>IF(OR(Budgetteret!G61&lt;&gt;"",Faktisk!G61&lt;&gt;""),Budgetteret!G61-Faktisk!G61,"")</f>
        <v>0</v>
      </c>
      <c r="H61" s="59">
        <f>IF(OR(Budgetteret!H61&lt;&gt;"",Faktisk!H61&lt;&gt;""),Budgetteret!H61-Faktisk!H61,"")</f>
        <v>0</v>
      </c>
      <c r="I61" s="59">
        <f>IF(OR(Budgetteret!I61&lt;&gt;"",Faktisk!I61&lt;&gt;""),Budgetteret!I61-Faktisk!I61,"")</f>
        <v>0</v>
      </c>
      <c r="J61" s="59">
        <f>IF(OR(Budgetteret!J61&lt;&gt;"",Faktisk!J61&lt;&gt;""),Budgetteret!J61-Faktisk!J61,"")</f>
        <v>0</v>
      </c>
      <c r="K61" s="59">
        <f>IF(OR(Budgetteret!K61&lt;&gt;"",Faktisk!K61&lt;&gt;""),Budgetteret!K61-Faktisk!K61,"")</f>
        <v>0</v>
      </c>
      <c r="L61" s="59">
        <f>IF(OR(Budgetteret!L61&lt;&gt;"",Faktisk!L61&lt;&gt;""),Budgetteret!L61-Faktisk!L61,"")</f>
        <v>0</v>
      </c>
      <c r="M61" s="59">
        <f>IF(OR(Budgetteret!M61&lt;&gt;"",Faktisk!M61&lt;&gt;""),Budgetteret!M61-Faktisk!M61,"")</f>
        <v>0</v>
      </c>
      <c r="N61" s="59">
        <f>IF(OR(Budgetteret!N61&lt;&gt;"",Faktisk!N61&lt;&gt;""),Budgetteret!N61-Faktisk!N61,"")</f>
        <v>0</v>
      </c>
      <c r="O61" s="59">
        <f>IF(OR(Budgetteret!O61&lt;&gt;"",Faktisk!O61&lt;&gt;""),Budgetteret!O61-Faktisk!O61,"")</f>
        <v>0</v>
      </c>
      <c r="P61" s="59">
        <f>IF(OR(Budgetteret!P61&lt;&gt;"",Faktisk!P61&lt;&gt;""),Budgetteret!P61-Faktisk!P61,"")</f>
        <v>0</v>
      </c>
      <c r="Q61" s="21"/>
    </row>
    <row r="62" spans="2:17" s="20" customFormat="1" ht="12.75" customHeight="1" x14ac:dyDescent="0.2">
      <c r="B62" s="180" t="str">
        <f>IF(Budgetteret!B62="","",Budgetteret!B62)</f>
        <v>Internet</v>
      </c>
      <c r="C62" s="181"/>
      <c r="D62" s="22">
        <f t="shared" si="2"/>
        <v>0</v>
      </c>
      <c r="E62" s="59">
        <f>IF(OR(Budgetteret!E62&lt;&gt;"",Faktisk!E62&lt;&gt;""),Budgetteret!E62-Faktisk!E62,"")</f>
        <v>0</v>
      </c>
      <c r="F62" s="59">
        <f>IF(OR(Budgetteret!F62&lt;&gt;"",Faktisk!F62&lt;&gt;""),Budgetteret!F62-Faktisk!F62,"")</f>
        <v>0</v>
      </c>
      <c r="G62" s="59">
        <f>IF(OR(Budgetteret!G62&lt;&gt;"",Faktisk!G62&lt;&gt;""),Budgetteret!G62-Faktisk!G62,"")</f>
        <v>0</v>
      </c>
      <c r="H62" s="59">
        <f>IF(OR(Budgetteret!H62&lt;&gt;"",Faktisk!H62&lt;&gt;""),Budgetteret!H62-Faktisk!H62,"")</f>
        <v>0</v>
      </c>
      <c r="I62" s="59">
        <f>IF(OR(Budgetteret!I62&lt;&gt;"",Faktisk!I62&lt;&gt;""),Budgetteret!I62-Faktisk!I62,"")</f>
        <v>0</v>
      </c>
      <c r="J62" s="59">
        <f>IF(OR(Budgetteret!J62&lt;&gt;"",Faktisk!J62&lt;&gt;""),Budgetteret!J62-Faktisk!J62,"")</f>
        <v>0</v>
      </c>
      <c r="K62" s="59">
        <f>IF(OR(Budgetteret!K62&lt;&gt;"",Faktisk!K62&lt;&gt;""),Budgetteret!K62-Faktisk!K62,"")</f>
        <v>0</v>
      </c>
      <c r="L62" s="59">
        <f>IF(OR(Budgetteret!L62&lt;&gt;"",Faktisk!L62&lt;&gt;""),Budgetteret!L62-Faktisk!L62,"")</f>
        <v>0</v>
      </c>
      <c r="M62" s="59">
        <f>IF(OR(Budgetteret!M62&lt;&gt;"",Faktisk!M62&lt;&gt;""),Budgetteret!M62-Faktisk!M62,"")</f>
        <v>0</v>
      </c>
      <c r="N62" s="59">
        <f>IF(OR(Budgetteret!N62&lt;&gt;"",Faktisk!N62&lt;&gt;""),Budgetteret!N62-Faktisk!N62,"")</f>
        <v>0</v>
      </c>
      <c r="O62" s="59">
        <f>IF(OR(Budgetteret!O62&lt;&gt;"",Faktisk!O62&lt;&gt;""),Budgetteret!O62-Faktisk!O62,"")</f>
        <v>0</v>
      </c>
      <c r="P62" s="59">
        <f>IF(OR(Budgetteret!P62&lt;&gt;"",Faktisk!P62&lt;&gt;""),Budgetteret!P62-Faktisk!P62,"")</f>
        <v>0</v>
      </c>
      <c r="Q62" s="21"/>
    </row>
    <row r="63" spans="2:17" s="20" customFormat="1" ht="12.75" customHeight="1" x14ac:dyDescent="0.2">
      <c r="B63" s="180" t="str">
        <f>IF(Budgetteret!B63="","",Budgetteret!B63)</f>
        <v>Porto og gebyrer</v>
      </c>
      <c r="C63" s="181"/>
      <c r="D63" s="22">
        <f t="shared" si="2"/>
        <v>0</v>
      </c>
      <c r="E63" s="59">
        <f>IF(OR(Budgetteret!E63&lt;&gt;"",Faktisk!E63&lt;&gt;""),Budgetteret!E63-Faktisk!E63,"")</f>
        <v>0</v>
      </c>
      <c r="F63" s="59">
        <f>IF(OR(Budgetteret!F63&lt;&gt;"",Faktisk!F63&lt;&gt;""),Budgetteret!F63-Faktisk!F63,"")</f>
        <v>0</v>
      </c>
      <c r="G63" s="59">
        <f>IF(OR(Budgetteret!G63&lt;&gt;"",Faktisk!G63&lt;&gt;""),Budgetteret!G63-Faktisk!G63,"")</f>
        <v>0</v>
      </c>
      <c r="H63" s="59">
        <f>IF(OR(Budgetteret!H63&lt;&gt;"",Faktisk!H63&lt;&gt;""),Budgetteret!H63-Faktisk!H63,"")</f>
        <v>0</v>
      </c>
      <c r="I63" s="59">
        <f>IF(OR(Budgetteret!I63&lt;&gt;"",Faktisk!I63&lt;&gt;""),Budgetteret!I63-Faktisk!I63,"")</f>
        <v>0</v>
      </c>
      <c r="J63" s="59">
        <f>IF(OR(Budgetteret!J63&lt;&gt;"",Faktisk!J63&lt;&gt;""),Budgetteret!J63-Faktisk!J63,"")</f>
        <v>0</v>
      </c>
      <c r="K63" s="59">
        <f>IF(OR(Budgetteret!K63&lt;&gt;"",Faktisk!K63&lt;&gt;""),Budgetteret!K63-Faktisk!K63,"")</f>
        <v>0</v>
      </c>
      <c r="L63" s="59">
        <f>IF(OR(Budgetteret!L63&lt;&gt;"",Faktisk!L63&lt;&gt;""),Budgetteret!L63-Faktisk!L63,"")</f>
        <v>0</v>
      </c>
      <c r="M63" s="59">
        <f>IF(OR(Budgetteret!M63&lt;&gt;"",Faktisk!M63&lt;&gt;""),Budgetteret!M63-Faktisk!M63,"")</f>
        <v>0</v>
      </c>
      <c r="N63" s="59">
        <f>IF(OR(Budgetteret!N63&lt;&gt;"",Faktisk!N63&lt;&gt;""),Budgetteret!N63-Faktisk!N63,"")</f>
        <v>0</v>
      </c>
      <c r="O63" s="59">
        <f>IF(OR(Budgetteret!O63&lt;&gt;"",Faktisk!O63&lt;&gt;""),Budgetteret!O63-Faktisk!O63,"")</f>
        <v>0</v>
      </c>
      <c r="P63" s="59">
        <f>IF(OR(Budgetteret!P63&lt;&gt;"",Faktisk!P63&lt;&gt;""),Budgetteret!P63-Faktisk!P63,"")</f>
        <v>0</v>
      </c>
      <c r="Q63" s="21"/>
    </row>
    <row r="64" spans="2:17" s="20" customFormat="1" ht="12.75" customHeight="1" x14ac:dyDescent="0.2">
      <c r="B64" s="180" t="str">
        <f>IF(Budgetteret!B64="","",Budgetteret!B64)</f>
        <v>Revisor</v>
      </c>
      <c r="C64" s="181"/>
      <c r="D64" s="22">
        <f t="shared" si="2"/>
        <v>0</v>
      </c>
      <c r="E64" s="59">
        <f>IF(OR(Budgetteret!E64&lt;&gt;"",Faktisk!E64&lt;&gt;""),Budgetteret!E64-Faktisk!E64,"")</f>
        <v>0</v>
      </c>
      <c r="F64" s="59">
        <f>IF(OR(Budgetteret!F64&lt;&gt;"",Faktisk!F64&lt;&gt;""),Budgetteret!F64-Faktisk!F64,"")</f>
        <v>0</v>
      </c>
      <c r="G64" s="59">
        <f>IF(OR(Budgetteret!G64&lt;&gt;"",Faktisk!G64&lt;&gt;""),Budgetteret!G64-Faktisk!G64,"")</f>
        <v>0</v>
      </c>
      <c r="H64" s="59">
        <f>IF(OR(Budgetteret!H64&lt;&gt;"",Faktisk!H64&lt;&gt;""),Budgetteret!H64-Faktisk!H64,"")</f>
        <v>0</v>
      </c>
      <c r="I64" s="59">
        <f>IF(OR(Budgetteret!I64&lt;&gt;"",Faktisk!I64&lt;&gt;""),Budgetteret!I64-Faktisk!I64,"")</f>
        <v>0</v>
      </c>
      <c r="J64" s="59">
        <f>IF(OR(Budgetteret!J64&lt;&gt;"",Faktisk!J64&lt;&gt;""),Budgetteret!J64-Faktisk!J64,"")</f>
        <v>0</v>
      </c>
      <c r="K64" s="59">
        <f>IF(OR(Budgetteret!K64&lt;&gt;"",Faktisk!K64&lt;&gt;""),Budgetteret!K64-Faktisk!K64,"")</f>
        <v>0</v>
      </c>
      <c r="L64" s="59">
        <f>IF(OR(Budgetteret!L64&lt;&gt;"",Faktisk!L64&lt;&gt;""),Budgetteret!L64-Faktisk!L64,"")</f>
        <v>0</v>
      </c>
      <c r="M64" s="59">
        <f>IF(OR(Budgetteret!M64&lt;&gt;"",Faktisk!M64&lt;&gt;""),Budgetteret!M64-Faktisk!M64,"")</f>
        <v>0</v>
      </c>
      <c r="N64" s="59">
        <f>IF(OR(Budgetteret!N64&lt;&gt;"",Faktisk!N64&lt;&gt;""),Budgetteret!N64-Faktisk!N64,"")</f>
        <v>0</v>
      </c>
      <c r="O64" s="59">
        <f>IF(OR(Budgetteret!O64&lt;&gt;"",Faktisk!O64&lt;&gt;""),Budgetteret!O64-Faktisk!O64,"")</f>
        <v>0</v>
      </c>
      <c r="P64" s="59">
        <f>IF(OR(Budgetteret!P64&lt;&gt;"",Faktisk!P64&lt;&gt;""),Budgetteret!P64-Faktisk!P64,"")</f>
        <v>0</v>
      </c>
      <c r="Q64" s="21"/>
    </row>
    <row r="65" spans="2:17" s="20" customFormat="1" ht="12.75" customHeight="1" x14ac:dyDescent="0.2">
      <c r="B65" s="180" t="str">
        <f>IF(Budgetteret!B65="","",Budgetteret!B65)</f>
        <v>Advokat</v>
      </c>
      <c r="C65" s="181"/>
      <c r="D65" s="22">
        <f t="shared" si="2"/>
        <v>0</v>
      </c>
      <c r="E65" s="59">
        <f>IF(OR(Budgetteret!E65&lt;&gt;"",Faktisk!E65&lt;&gt;""),Budgetteret!E65-Faktisk!E65,"")</f>
        <v>0</v>
      </c>
      <c r="F65" s="59">
        <f>IF(OR(Budgetteret!F65&lt;&gt;"",Faktisk!F65&lt;&gt;""),Budgetteret!F65-Faktisk!F65,"")</f>
        <v>0</v>
      </c>
      <c r="G65" s="59">
        <f>IF(OR(Budgetteret!G65&lt;&gt;"",Faktisk!G65&lt;&gt;""),Budgetteret!G65-Faktisk!G65,"")</f>
        <v>0</v>
      </c>
      <c r="H65" s="59">
        <f>IF(OR(Budgetteret!H65&lt;&gt;"",Faktisk!H65&lt;&gt;""),Budgetteret!H65-Faktisk!H65,"")</f>
        <v>0</v>
      </c>
      <c r="I65" s="59">
        <f>IF(OR(Budgetteret!I65&lt;&gt;"",Faktisk!I65&lt;&gt;""),Budgetteret!I65-Faktisk!I65,"")</f>
        <v>0</v>
      </c>
      <c r="J65" s="59">
        <f>IF(OR(Budgetteret!J65&lt;&gt;"",Faktisk!J65&lt;&gt;""),Budgetteret!J65-Faktisk!J65,"")</f>
        <v>0</v>
      </c>
      <c r="K65" s="59">
        <f>IF(OR(Budgetteret!K65&lt;&gt;"",Faktisk!K65&lt;&gt;""),Budgetteret!K65-Faktisk!K65,"")</f>
        <v>0</v>
      </c>
      <c r="L65" s="59">
        <f>IF(OR(Budgetteret!L65&lt;&gt;"",Faktisk!L65&lt;&gt;""),Budgetteret!L65-Faktisk!L65,"")</f>
        <v>0</v>
      </c>
      <c r="M65" s="59">
        <f>IF(OR(Budgetteret!M65&lt;&gt;"",Faktisk!M65&lt;&gt;""),Budgetteret!M65-Faktisk!M65,"")</f>
        <v>0</v>
      </c>
      <c r="N65" s="59">
        <f>IF(OR(Budgetteret!N65&lt;&gt;"",Faktisk!N65&lt;&gt;""),Budgetteret!N65-Faktisk!N65,"")</f>
        <v>0</v>
      </c>
      <c r="O65" s="59">
        <f>IF(OR(Budgetteret!O65&lt;&gt;"",Faktisk!O65&lt;&gt;""),Budgetteret!O65-Faktisk!O65,"")</f>
        <v>0</v>
      </c>
      <c r="P65" s="59">
        <f>IF(OR(Budgetteret!P65&lt;&gt;"",Faktisk!P65&lt;&gt;""),Budgetteret!P65-Faktisk!P65,"")</f>
        <v>0</v>
      </c>
      <c r="Q65" s="21"/>
    </row>
    <row r="66" spans="2:17" s="20" customFormat="1" ht="12.75" customHeight="1" x14ac:dyDescent="0.2">
      <c r="B66" s="180" t="str">
        <f>IF(Budgetteret!B66="","",Budgetteret!B66)</f>
        <v>Erhvervsforsikringer</v>
      </c>
      <c r="C66" s="181"/>
      <c r="D66" s="22">
        <f t="shared" si="2"/>
        <v>0</v>
      </c>
      <c r="E66" s="59">
        <f>IF(OR(Budgetteret!E66&lt;&gt;"",Faktisk!E66&lt;&gt;""),Budgetteret!E66-Faktisk!E66,"")</f>
        <v>0</v>
      </c>
      <c r="F66" s="59">
        <f>IF(OR(Budgetteret!F66&lt;&gt;"",Faktisk!F66&lt;&gt;""),Budgetteret!F66-Faktisk!F66,"")</f>
        <v>0</v>
      </c>
      <c r="G66" s="59">
        <f>IF(OR(Budgetteret!G66&lt;&gt;"",Faktisk!G66&lt;&gt;""),Budgetteret!G66-Faktisk!G66,"")</f>
        <v>0</v>
      </c>
      <c r="H66" s="59">
        <f>IF(OR(Budgetteret!H66&lt;&gt;"",Faktisk!H66&lt;&gt;""),Budgetteret!H66-Faktisk!H66,"")</f>
        <v>0</v>
      </c>
      <c r="I66" s="59">
        <f>IF(OR(Budgetteret!I66&lt;&gt;"",Faktisk!I66&lt;&gt;""),Budgetteret!I66-Faktisk!I66,"")</f>
        <v>0</v>
      </c>
      <c r="J66" s="59">
        <f>IF(OR(Budgetteret!J66&lt;&gt;"",Faktisk!J66&lt;&gt;""),Budgetteret!J66-Faktisk!J66,"")</f>
        <v>0</v>
      </c>
      <c r="K66" s="59">
        <f>IF(OR(Budgetteret!K66&lt;&gt;"",Faktisk!K66&lt;&gt;""),Budgetteret!K66-Faktisk!K66,"")</f>
        <v>0</v>
      </c>
      <c r="L66" s="59">
        <f>IF(OR(Budgetteret!L66&lt;&gt;"",Faktisk!L66&lt;&gt;""),Budgetteret!L66-Faktisk!L66,"")</f>
        <v>0</v>
      </c>
      <c r="M66" s="59">
        <f>IF(OR(Budgetteret!M66&lt;&gt;"",Faktisk!M66&lt;&gt;""),Budgetteret!M66-Faktisk!M66,"")</f>
        <v>0</v>
      </c>
      <c r="N66" s="59">
        <f>IF(OR(Budgetteret!N66&lt;&gt;"",Faktisk!N66&lt;&gt;""),Budgetteret!N66-Faktisk!N66,"")</f>
        <v>0</v>
      </c>
      <c r="O66" s="59">
        <f>IF(OR(Budgetteret!O66&lt;&gt;"",Faktisk!O66&lt;&gt;""),Budgetteret!O66-Faktisk!O66,"")</f>
        <v>0</v>
      </c>
      <c r="P66" s="59">
        <f>IF(OR(Budgetteret!P66&lt;&gt;"",Faktisk!P66&lt;&gt;""),Budgetteret!P66-Faktisk!P66,"")</f>
        <v>0</v>
      </c>
      <c r="Q66" s="21"/>
    </row>
    <row r="67" spans="2:17" s="20" customFormat="1" ht="12.75" customHeight="1" x14ac:dyDescent="0.2">
      <c r="B67" s="180" t="str">
        <f>IF(Budgetteret!B67="","",Budgetteret!B67)</f>
        <v>Kontingenter</v>
      </c>
      <c r="C67" s="181"/>
      <c r="D67" s="22">
        <f t="shared" si="2"/>
        <v>0</v>
      </c>
      <c r="E67" s="59">
        <f>IF(OR(Budgetteret!E67&lt;&gt;"",Faktisk!E67&lt;&gt;""),Budgetteret!E67-Faktisk!E67,"")</f>
        <v>0</v>
      </c>
      <c r="F67" s="59">
        <f>IF(OR(Budgetteret!F67&lt;&gt;"",Faktisk!F67&lt;&gt;""),Budgetteret!F67-Faktisk!F67,"")</f>
        <v>0</v>
      </c>
      <c r="G67" s="59">
        <f>IF(OR(Budgetteret!G67&lt;&gt;"",Faktisk!G67&lt;&gt;""),Budgetteret!G67-Faktisk!G67,"")</f>
        <v>0</v>
      </c>
      <c r="H67" s="59">
        <f>IF(OR(Budgetteret!H67&lt;&gt;"",Faktisk!H67&lt;&gt;""),Budgetteret!H67-Faktisk!H67,"")</f>
        <v>0</v>
      </c>
      <c r="I67" s="59">
        <f>IF(OR(Budgetteret!I67&lt;&gt;"",Faktisk!I67&lt;&gt;""),Budgetteret!I67-Faktisk!I67,"")</f>
        <v>0</v>
      </c>
      <c r="J67" s="59">
        <f>IF(OR(Budgetteret!J67&lt;&gt;"",Faktisk!J67&lt;&gt;""),Budgetteret!J67-Faktisk!J67,"")</f>
        <v>0</v>
      </c>
      <c r="K67" s="59">
        <f>IF(OR(Budgetteret!K67&lt;&gt;"",Faktisk!K67&lt;&gt;""),Budgetteret!K67-Faktisk!K67,"")</f>
        <v>0</v>
      </c>
      <c r="L67" s="59">
        <f>IF(OR(Budgetteret!L67&lt;&gt;"",Faktisk!L67&lt;&gt;""),Budgetteret!L67-Faktisk!L67,"")</f>
        <v>0</v>
      </c>
      <c r="M67" s="59">
        <f>IF(OR(Budgetteret!M67&lt;&gt;"",Faktisk!M67&lt;&gt;""),Budgetteret!M67-Faktisk!M67,"")</f>
        <v>0</v>
      </c>
      <c r="N67" s="59">
        <f>IF(OR(Budgetteret!N67&lt;&gt;"",Faktisk!N67&lt;&gt;""),Budgetteret!N67-Faktisk!N67,"")</f>
        <v>0</v>
      </c>
      <c r="O67" s="59">
        <f>IF(OR(Budgetteret!O67&lt;&gt;"",Faktisk!O67&lt;&gt;""),Budgetteret!O67-Faktisk!O67,"")</f>
        <v>0</v>
      </c>
      <c r="P67" s="59">
        <f>IF(OR(Budgetteret!P67&lt;&gt;"",Faktisk!P67&lt;&gt;""),Budgetteret!P67-Faktisk!P67,"")</f>
        <v>0</v>
      </c>
      <c r="Q67" s="21"/>
    </row>
    <row r="68" spans="2:17" s="20" customFormat="1" ht="12.75" customHeight="1" x14ac:dyDescent="0.2">
      <c r="B68" s="180" t="str">
        <f>IF(Budgetteret!B68="","",Budgetteret!B68)</f>
        <v>Web-hotel og domænenavne</v>
      </c>
      <c r="C68" s="181"/>
      <c r="D68" s="22">
        <f t="shared" si="2"/>
        <v>0</v>
      </c>
      <c r="E68" s="59">
        <f>IF(OR(Budgetteret!E68&lt;&gt;"",Faktisk!E68&lt;&gt;""),Budgetteret!E68-Faktisk!E68,"")</f>
        <v>0</v>
      </c>
      <c r="F68" s="59">
        <f>IF(OR(Budgetteret!F68&lt;&gt;"",Faktisk!F68&lt;&gt;""),Budgetteret!F68-Faktisk!F68,"")</f>
        <v>0</v>
      </c>
      <c r="G68" s="59">
        <f>IF(OR(Budgetteret!G68&lt;&gt;"",Faktisk!G68&lt;&gt;""),Budgetteret!G68-Faktisk!G68,"")</f>
        <v>0</v>
      </c>
      <c r="H68" s="59">
        <f>IF(OR(Budgetteret!H68&lt;&gt;"",Faktisk!H68&lt;&gt;""),Budgetteret!H68-Faktisk!H68,"")</f>
        <v>0</v>
      </c>
      <c r="I68" s="59">
        <f>IF(OR(Budgetteret!I68&lt;&gt;"",Faktisk!I68&lt;&gt;""),Budgetteret!I68-Faktisk!I68,"")</f>
        <v>0</v>
      </c>
      <c r="J68" s="59">
        <f>IF(OR(Budgetteret!J68&lt;&gt;"",Faktisk!J68&lt;&gt;""),Budgetteret!J68-Faktisk!J68,"")</f>
        <v>0</v>
      </c>
      <c r="K68" s="59">
        <f>IF(OR(Budgetteret!K68&lt;&gt;"",Faktisk!K68&lt;&gt;""),Budgetteret!K68-Faktisk!K68,"")</f>
        <v>0</v>
      </c>
      <c r="L68" s="59">
        <f>IF(OR(Budgetteret!L68&lt;&gt;"",Faktisk!L68&lt;&gt;""),Budgetteret!L68-Faktisk!L68,"")</f>
        <v>0</v>
      </c>
      <c r="M68" s="59">
        <f>IF(OR(Budgetteret!M68&lt;&gt;"",Faktisk!M68&lt;&gt;""),Budgetteret!M68-Faktisk!M68,"")</f>
        <v>0</v>
      </c>
      <c r="N68" s="59">
        <f>IF(OR(Budgetteret!N68&lt;&gt;"",Faktisk!N68&lt;&gt;""),Budgetteret!N68-Faktisk!N68,"")</f>
        <v>0</v>
      </c>
      <c r="O68" s="59">
        <f>IF(OR(Budgetteret!O68&lt;&gt;"",Faktisk!O68&lt;&gt;""),Budgetteret!O68-Faktisk!O68,"")</f>
        <v>0</v>
      </c>
      <c r="P68" s="59">
        <f>IF(OR(Budgetteret!P68&lt;&gt;"",Faktisk!P68&lt;&gt;""),Budgetteret!P68-Faktisk!P68,"")</f>
        <v>0</v>
      </c>
      <c r="Q68" s="21"/>
    </row>
    <row r="69" spans="2:17" s="20" customFormat="1" ht="12.75" customHeight="1" x14ac:dyDescent="0.2">
      <c r="B69" s="180" t="str">
        <f>IF(Budgetteret!B69="","",Budgetteret!B69)</f>
        <v>Tab af debitorer</v>
      </c>
      <c r="C69" s="181"/>
      <c r="D69" s="22">
        <f t="shared" si="2"/>
        <v>0</v>
      </c>
      <c r="E69" s="59">
        <f>IF(OR(Budgetteret!E69&lt;&gt;"",Faktisk!E69&lt;&gt;""),Budgetteret!E69-Faktisk!E69,"")</f>
        <v>0</v>
      </c>
      <c r="F69" s="59">
        <f>IF(OR(Budgetteret!F69&lt;&gt;"",Faktisk!F69&lt;&gt;""),Budgetteret!F69-Faktisk!F69,"")</f>
        <v>0</v>
      </c>
      <c r="G69" s="59">
        <f>IF(OR(Budgetteret!G69&lt;&gt;"",Faktisk!G69&lt;&gt;""),Budgetteret!G69-Faktisk!G69,"")</f>
        <v>0</v>
      </c>
      <c r="H69" s="59">
        <f>IF(OR(Budgetteret!H69&lt;&gt;"",Faktisk!H69&lt;&gt;""),Budgetteret!H69-Faktisk!H69,"")</f>
        <v>0</v>
      </c>
      <c r="I69" s="59">
        <f>IF(OR(Budgetteret!I69&lt;&gt;"",Faktisk!I69&lt;&gt;""),Budgetteret!I69-Faktisk!I69,"")</f>
        <v>0</v>
      </c>
      <c r="J69" s="59">
        <f>IF(OR(Budgetteret!J69&lt;&gt;"",Faktisk!J69&lt;&gt;""),Budgetteret!J69-Faktisk!J69,"")</f>
        <v>0</v>
      </c>
      <c r="K69" s="59">
        <f>IF(OR(Budgetteret!K69&lt;&gt;"",Faktisk!K69&lt;&gt;""),Budgetteret!K69-Faktisk!K69,"")</f>
        <v>0</v>
      </c>
      <c r="L69" s="59">
        <f>IF(OR(Budgetteret!L69&lt;&gt;"",Faktisk!L69&lt;&gt;""),Budgetteret!L69-Faktisk!L69,"")</f>
        <v>0</v>
      </c>
      <c r="M69" s="59">
        <f>IF(OR(Budgetteret!M69&lt;&gt;"",Faktisk!M69&lt;&gt;""),Budgetteret!M69-Faktisk!M69,"")</f>
        <v>0</v>
      </c>
      <c r="N69" s="59">
        <f>IF(OR(Budgetteret!N69&lt;&gt;"",Faktisk!N69&lt;&gt;""),Budgetteret!N69-Faktisk!N69,"")</f>
        <v>0</v>
      </c>
      <c r="O69" s="59">
        <f>IF(OR(Budgetteret!O69&lt;&gt;"",Faktisk!O69&lt;&gt;""),Budgetteret!O69-Faktisk!O69,"")</f>
        <v>0</v>
      </c>
      <c r="P69" s="59">
        <f>IF(OR(Budgetteret!P69&lt;&gt;"",Faktisk!P69&lt;&gt;""),Budgetteret!P69-Faktisk!P69,"")</f>
        <v>0</v>
      </c>
      <c r="Q69" s="21"/>
    </row>
    <row r="70" spans="2:17" s="20" customFormat="1" ht="12.75" customHeight="1" x14ac:dyDescent="0.2">
      <c r="B70" s="180" t="str">
        <f>IF(Budgetteret!B70="","",Budgetteret!B70)</f>
        <v/>
      </c>
      <c r="C70" s="181"/>
      <c r="D70" s="22" t="str">
        <f t="shared" si="2"/>
        <v/>
      </c>
      <c r="E70" s="59" t="str">
        <f>IF(OR(Budgetteret!E70&lt;&gt;"",Faktisk!E70&lt;&gt;""),Budgetteret!E70-Faktisk!E70,"")</f>
        <v/>
      </c>
      <c r="F70" s="59" t="str">
        <f>IF(OR(Budgetteret!F70&lt;&gt;"",Faktisk!F70&lt;&gt;""),Budgetteret!F70-Faktisk!F70,"")</f>
        <v/>
      </c>
      <c r="G70" s="59" t="str">
        <f>IF(OR(Budgetteret!G70&lt;&gt;"",Faktisk!G70&lt;&gt;""),Budgetteret!G70-Faktisk!G70,"")</f>
        <v/>
      </c>
      <c r="H70" s="59" t="str">
        <f>IF(OR(Budgetteret!H70&lt;&gt;"",Faktisk!H70&lt;&gt;""),Budgetteret!H70-Faktisk!H70,"")</f>
        <v/>
      </c>
      <c r="I70" s="59" t="str">
        <f>IF(OR(Budgetteret!I70&lt;&gt;"",Faktisk!I70&lt;&gt;""),Budgetteret!I70-Faktisk!I70,"")</f>
        <v/>
      </c>
      <c r="J70" s="59" t="str">
        <f>IF(OR(Budgetteret!J70&lt;&gt;"",Faktisk!J70&lt;&gt;""),Budgetteret!J70-Faktisk!J70,"")</f>
        <v/>
      </c>
      <c r="K70" s="59" t="str">
        <f>IF(OR(Budgetteret!K70&lt;&gt;"",Faktisk!K70&lt;&gt;""),Budgetteret!K70-Faktisk!K70,"")</f>
        <v/>
      </c>
      <c r="L70" s="59" t="str">
        <f>IF(OR(Budgetteret!L70&lt;&gt;"",Faktisk!L70&lt;&gt;""),Budgetteret!L70-Faktisk!L70,"")</f>
        <v/>
      </c>
      <c r="M70" s="59" t="str">
        <f>IF(OR(Budgetteret!M70&lt;&gt;"",Faktisk!M70&lt;&gt;""),Budgetteret!M70-Faktisk!M70,"")</f>
        <v/>
      </c>
      <c r="N70" s="59" t="str">
        <f>IF(OR(Budgetteret!N70&lt;&gt;"",Faktisk!N70&lt;&gt;""),Budgetteret!N70-Faktisk!N70,"")</f>
        <v/>
      </c>
      <c r="O70" s="59" t="str">
        <f>IF(OR(Budgetteret!O70&lt;&gt;"",Faktisk!O70&lt;&gt;""),Budgetteret!O70-Faktisk!O70,"")</f>
        <v/>
      </c>
      <c r="P70" s="59" t="str">
        <f>IF(OR(Budgetteret!P70&lt;&gt;"",Faktisk!P70&lt;&gt;""),Budgetteret!P70-Faktisk!P70,"")</f>
        <v/>
      </c>
      <c r="Q70" s="21"/>
    </row>
    <row r="71" spans="2:17" s="20" customFormat="1" ht="12.75" customHeight="1" x14ac:dyDescent="0.2">
      <c r="B71" s="180" t="str">
        <f>IF(Budgetteret!B71="","",Budgetteret!B71)</f>
        <v>Afskrivninger</v>
      </c>
      <c r="C71" s="181"/>
      <c r="D71" s="22" t="str">
        <f t="shared" si="2"/>
        <v/>
      </c>
      <c r="E71" s="59" t="str">
        <f>IF(OR(Budgetteret!E71&lt;&gt;"",Faktisk!E71&lt;&gt;""),Budgetteret!E71-Faktisk!E71,"")</f>
        <v/>
      </c>
      <c r="F71" s="59" t="str">
        <f>IF(OR(Budgetteret!F71&lt;&gt;"",Faktisk!F71&lt;&gt;""),Budgetteret!F71-Faktisk!F71,"")</f>
        <v/>
      </c>
      <c r="G71" s="59" t="str">
        <f>IF(OR(Budgetteret!G71&lt;&gt;"",Faktisk!G71&lt;&gt;""),Budgetteret!G71-Faktisk!G71,"")</f>
        <v/>
      </c>
      <c r="H71" s="59" t="str">
        <f>IF(OR(Budgetteret!H71&lt;&gt;"",Faktisk!H71&lt;&gt;""),Budgetteret!H71-Faktisk!H71,"")</f>
        <v/>
      </c>
      <c r="I71" s="59" t="str">
        <f>IF(OR(Budgetteret!I71&lt;&gt;"",Faktisk!I71&lt;&gt;""),Budgetteret!I71-Faktisk!I71,"")</f>
        <v/>
      </c>
      <c r="J71" s="59" t="str">
        <f>IF(OR(Budgetteret!J71&lt;&gt;"",Faktisk!J71&lt;&gt;""),Budgetteret!J71-Faktisk!J71,"")</f>
        <v/>
      </c>
      <c r="K71" s="59" t="str">
        <f>IF(OR(Budgetteret!K71&lt;&gt;"",Faktisk!K71&lt;&gt;""),Budgetteret!K71-Faktisk!K71,"")</f>
        <v/>
      </c>
      <c r="L71" s="59" t="str">
        <f>IF(OR(Budgetteret!L71&lt;&gt;"",Faktisk!L71&lt;&gt;""),Budgetteret!L71-Faktisk!L71,"")</f>
        <v/>
      </c>
      <c r="M71" s="59" t="str">
        <f>IF(OR(Budgetteret!M71&lt;&gt;"",Faktisk!M71&lt;&gt;""),Budgetteret!M71-Faktisk!M71,"")</f>
        <v/>
      </c>
      <c r="N71" s="59" t="str">
        <f>IF(OR(Budgetteret!N71&lt;&gt;"",Faktisk!N71&lt;&gt;""),Budgetteret!N71-Faktisk!N71,"")</f>
        <v/>
      </c>
      <c r="O71" s="59" t="str">
        <f>IF(OR(Budgetteret!O71&lt;&gt;"",Faktisk!O71&lt;&gt;""),Budgetteret!O71-Faktisk!O71,"")</f>
        <v/>
      </c>
      <c r="P71" s="59" t="str">
        <f>IF(OR(Budgetteret!P71&lt;&gt;"",Faktisk!P71&lt;&gt;""),Budgetteret!P71-Faktisk!P71,"")</f>
        <v/>
      </c>
      <c r="Q71" s="21"/>
    </row>
    <row r="72" spans="2:17" s="20" customFormat="1" ht="12.75" customHeight="1" x14ac:dyDescent="0.2">
      <c r="B72" s="180" t="str">
        <f>IF(Budgetteret!B72="","",Budgetteret!B72)</f>
        <v>Afskrivninger, indretning og lejede lokaler</v>
      </c>
      <c r="C72" s="181"/>
      <c r="D72" s="22">
        <f t="shared" si="2"/>
        <v>0</v>
      </c>
      <c r="E72" s="59">
        <f>IF(OR(Budgetteret!E72&lt;&gt;"",Faktisk!E72&lt;&gt;""),Budgetteret!E72-Faktisk!E72,"")</f>
        <v>0</v>
      </c>
      <c r="F72" s="59">
        <f>IF(OR(Budgetteret!F72&lt;&gt;"",Faktisk!F72&lt;&gt;""),Budgetteret!F72-Faktisk!F72,"")</f>
        <v>0</v>
      </c>
      <c r="G72" s="59">
        <f>IF(OR(Budgetteret!G72&lt;&gt;"",Faktisk!G72&lt;&gt;""),Budgetteret!G72-Faktisk!G72,"")</f>
        <v>0</v>
      </c>
      <c r="H72" s="59">
        <f>IF(OR(Budgetteret!H72&lt;&gt;"",Faktisk!H72&lt;&gt;""),Budgetteret!H72-Faktisk!H72,"")</f>
        <v>0</v>
      </c>
      <c r="I72" s="59">
        <f>IF(OR(Budgetteret!I72&lt;&gt;"",Faktisk!I72&lt;&gt;""),Budgetteret!I72-Faktisk!I72,"")</f>
        <v>0</v>
      </c>
      <c r="J72" s="59">
        <f>IF(OR(Budgetteret!J72&lt;&gt;"",Faktisk!J72&lt;&gt;""),Budgetteret!J72-Faktisk!J72,"")</f>
        <v>0</v>
      </c>
      <c r="K72" s="59">
        <f>IF(OR(Budgetteret!K72&lt;&gt;"",Faktisk!K72&lt;&gt;""),Budgetteret!K72-Faktisk!K72,"")</f>
        <v>0</v>
      </c>
      <c r="L72" s="59">
        <f>IF(OR(Budgetteret!L72&lt;&gt;"",Faktisk!L72&lt;&gt;""),Budgetteret!L72-Faktisk!L72,"")</f>
        <v>0</v>
      </c>
      <c r="M72" s="59">
        <f>IF(OR(Budgetteret!M72&lt;&gt;"",Faktisk!M72&lt;&gt;""),Budgetteret!M72-Faktisk!M72,"")</f>
        <v>0</v>
      </c>
      <c r="N72" s="59">
        <f>IF(OR(Budgetteret!N72&lt;&gt;"",Faktisk!N72&lt;&gt;""),Budgetteret!N72-Faktisk!N72,"")</f>
        <v>0</v>
      </c>
      <c r="O72" s="59">
        <f>IF(OR(Budgetteret!O72&lt;&gt;"",Faktisk!O72&lt;&gt;""),Budgetteret!O72-Faktisk!O72,"")</f>
        <v>0</v>
      </c>
      <c r="P72" s="59">
        <f>IF(OR(Budgetteret!P72&lt;&gt;"",Faktisk!P72&lt;&gt;""),Budgetteret!P72-Faktisk!P72,"")</f>
        <v>0</v>
      </c>
      <c r="Q72" s="21"/>
    </row>
    <row r="73" spans="2:17" s="20" customFormat="1" ht="12.75" customHeight="1" x14ac:dyDescent="0.2">
      <c r="B73" s="180" t="str">
        <f>IF(Budgetteret!B73="","",Budgetteret!B73)</f>
        <v>Afskrivninger, driftsmidler og inventar</v>
      </c>
      <c r="C73" s="181"/>
      <c r="D73" s="22">
        <f t="shared" si="2"/>
        <v>0</v>
      </c>
      <c r="E73" s="59">
        <f>IF(OR(Budgetteret!E73&lt;&gt;"",Faktisk!E73&lt;&gt;""),Budgetteret!E73-Faktisk!E73,"")</f>
        <v>0</v>
      </c>
      <c r="F73" s="59">
        <f>IF(OR(Budgetteret!F73&lt;&gt;"",Faktisk!F73&lt;&gt;""),Budgetteret!F73-Faktisk!F73,"")</f>
        <v>0</v>
      </c>
      <c r="G73" s="59">
        <f>IF(OR(Budgetteret!G73&lt;&gt;"",Faktisk!G73&lt;&gt;""),Budgetteret!G73-Faktisk!G73,"")</f>
        <v>0</v>
      </c>
      <c r="H73" s="59">
        <f>IF(OR(Budgetteret!H73&lt;&gt;"",Faktisk!H73&lt;&gt;""),Budgetteret!H73-Faktisk!H73,"")</f>
        <v>0</v>
      </c>
      <c r="I73" s="59">
        <f>IF(OR(Budgetteret!I73&lt;&gt;"",Faktisk!I73&lt;&gt;""),Budgetteret!I73-Faktisk!I73,"")</f>
        <v>0</v>
      </c>
      <c r="J73" s="59">
        <f>IF(OR(Budgetteret!J73&lt;&gt;"",Faktisk!J73&lt;&gt;""),Budgetteret!J73-Faktisk!J73,"")</f>
        <v>0</v>
      </c>
      <c r="K73" s="59">
        <f>IF(OR(Budgetteret!K73&lt;&gt;"",Faktisk!K73&lt;&gt;""),Budgetteret!K73-Faktisk!K73,"")</f>
        <v>0</v>
      </c>
      <c r="L73" s="59">
        <f>IF(OR(Budgetteret!L73&lt;&gt;"",Faktisk!L73&lt;&gt;""),Budgetteret!L73-Faktisk!L73,"")</f>
        <v>0</v>
      </c>
      <c r="M73" s="59">
        <f>IF(OR(Budgetteret!M73&lt;&gt;"",Faktisk!M73&lt;&gt;""),Budgetteret!M73-Faktisk!M73,"")</f>
        <v>0</v>
      </c>
      <c r="N73" s="59">
        <f>IF(OR(Budgetteret!N73&lt;&gt;"",Faktisk!N73&lt;&gt;""),Budgetteret!N73-Faktisk!N73,"")</f>
        <v>0</v>
      </c>
      <c r="O73" s="59">
        <f>IF(OR(Budgetteret!O73&lt;&gt;"",Faktisk!O73&lt;&gt;""),Budgetteret!O73-Faktisk!O73,"")</f>
        <v>0</v>
      </c>
      <c r="P73" s="59">
        <f>IF(OR(Budgetteret!P73&lt;&gt;"",Faktisk!P73&lt;&gt;""),Budgetteret!P73-Faktisk!P73,"")</f>
        <v>0</v>
      </c>
      <c r="Q73" s="21"/>
    </row>
    <row r="74" spans="2:17" s="20" customFormat="1" ht="12.75" customHeight="1" x14ac:dyDescent="0.2">
      <c r="B74" s="180" t="str">
        <f>IF(Budgetteret!B74="","",Budgetteret!B74)</f>
        <v/>
      </c>
      <c r="C74" s="181"/>
      <c r="D74" s="22" t="str">
        <f t="shared" si="2"/>
        <v/>
      </c>
      <c r="E74" s="59" t="str">
        <f>IF(OR(Budgetteret!E74&lt;&gt;"",Faktisk!E74&lt;&gt;""),Budgetteret!E74-Faktisk!E74,"")</f>
        <v/>
      </c>
      <c r="F74" s="59" t="str">
        <f>IF(OR(Budgetteret!F74&lt;&gt;"",Faktisk!F74&lt;&gt;""),Budgetteret!F74-Faktisk!F74,"")</f>
        <v/>
      </c>
      <c r="G74" s="59" t="str">
        <f>IF(OR(Budgetteret!G74&lt;&gt;"",Faktisk!G74&lt;&gt;""),Budgetteret!G74-Faktisk!G74,"")</f>
        <v/>
      </c>
      <c r="H74" s="59" t="str">
        <f>IF(OR(Budgetteret!H74&lt;&gt;"",Faktisk!H74&lt;&gt;""),Budgetteret!H74-Faktisk!H74,"")</f>
        <v/>
      </c>
      <c r="I74" s="59" t="str">
        <f>IF(OR(Budgetteret!I74&lt;&gt;"",Faktisk!I74&lt;&gt;""),Budgetteret!I74-Faktisk!I74,"")</f>
        <v/>
      </c>
      <c r="J74" s="59" t="str">
        <f>IF(OR(Budgetteret!J74&lt;&gt;"",Faktisk!J74&lt;&gt;""),Budgetteret!J74-Faktisk!J74,"")</f>
        <v/>
      </c>
      <c r="K74" s="59" t="str">
        <f>IF(OR(Budgetteret!K74&lt;&gt;"",Faktisk!K74&lt;&gt;""),Budgetteret!K74-Faktisk!K74,"")</f>
        <v/>
      </c>
      <c r="L74" s="59" t="str">
        <f>IF(OR(Budgetteret!L74&lt;&gt;"",Faktisk!L74&lt;&gt;""),Budgetteret!L74-Faktisk!L74,"")</f>
        <v/>
      </c>
      <c r="M74" s="59" t="str">
        <f>IF(OR(Budgetteret!M74&lt;&gt;"",Faktisk!M74&lt;&gt;""),Budgetteret!M74-Faktisk!M74,"")</f>
        <v/>
      </c>
      <c r="N74" s="59" t="str">
        <f>IF(OR(Budgetteret!N74&lt;&gt;"",Faktisk!N74&lt;&gt;""),Budgetteret!N74-Faktisk!N74,"")</f>
        <v/>
      </c>
      <c r="O74" s="59" t="str">
        <f>IF(OR(Budgetteret!O74&lt;&gt;"",Faktisk!O74&lt;&gt;""),Budgetteret!O74-Faktisk!O74,"")</f>
        <v/>
      </c>
      <c r="P74" s="59" t="str">
        <f>IF(OR(Budgetteret!P74&lt;&gt;"",Faktisk!P74&lt;&gt;""),Budgetteret!P74-Faktisk!P74,"")</f>
        <v/>
      </c>
      <c r="Q74" s="21"/>
    </row>
    <row r="75" spans="2:17" s="20" customFormat="1" ht="12.75" customHeight="1" x14ac:dyDescent="0.2">
      <c r="B75" s="180" t="str">
        <f>IF(Budgetteret!B75="","",Budgetteret!B75)</f>
        <v>Renter</v>
      </c>
      <c r="C75" s="181"/>
      <c r="D75" s="22" t="str">
        <f t="shared" si="2"/>
        <v/>
      </c>
      <c r="E75" s="59" t="str">
        <f>IF(OR(Budgetteret!E75&lt;&gt;"",Faktisk!E75&lt;&gt;""),Budgetteret!E75-Faktisk!E75,"")</f>
        <v/>
      </c>
      <c r="F75" s="59" t="str">
        <f>IF(OR(Budgetteret!F75&lt;&gt;"",Faktisk!F75&lt;&gt;""),Budgetteret!F75-Faktisk!F75,"")</f>
        <v/>
      </c>
      <c r="G75" s="59" t="str">
        <f>IF(OR(Budgetteret!G75&lt;&gt;"",Faktisk!G75&lt;&gt;""),Budgetteret!G75-Faktisk!G75,"")</f>
        <v/>
      </c>
      <c r="H75" s="59" t="str">
        <f>IF(OR(Budgetteret!H75&lt;&gt;"",Faktisk!H75&lt;&gt;""),Budgetteret!H75-Faktisk!H75,"")</f>
        <v/>
      </c>
      <c r="I75" s="59" t="str">
        <f>IF(OR(Budgetteret!I75&lt;&gt;"",Faktisk!I75&lt;&gt;""),Budgetteret!I75-Faktisk!I75,"")</f>
        <v/>
      </c>
      <c r="J75" s="59" t="str">
        <f>IF(OR(Budgetteret!J75&lt;&gt;"",Faktisk!J75&lt;&gt;""),Budgetteret!J75-Faktisk!J75,"")</f>
        <v/>
      </c>
      <c r="K75" s="59" t="str">
        <f>IF(OR(Budgetteret!K75&lt;&gt;"",Faktisk!K75&lt;&gt;""),Budgetteret!K75-Faktisk!K75,"")</f>
        <v/>
      </c>
      <c r="L75" s="59" t="str">
        <f>IF(OR(Budgetteret!L75&lt;&gt;"",Faktisk!L75&lt;&gt;""),Budgetteret!L75-Faktisk!L75,"")</f>
        <v/>
      </c>
      <c r="M75" s="59" t="str">
        <f>IF(OR(Budgetteret!M75&lt;&gt;"",Faktisk!M75&lt;&gt;""),Budgetteret!M75-Faktisk!M75,"")</f>
        <v/>
      </c>
      <c r="N75" s="59" t="str">
        <f>IF(OR(Budgetteret!N75&lt;&gt;"",Faktisk!N75&lt;&gt;""),Budgetteret!N75-Faktisk!N75,"")</f>
        <v/>
      </c>
      <c r="O75" s="59" t="str">
        <f>IF(OR(Budgetteret!O75&lt;&gt;"",Faktisk!O75&lt;&gt;""),Budgetteret!O75-Faktisk!O75,"")</f>
        <v/>
      </c>
      <c r="P75" s="59" t="str">
        <f>IF(OR(Budgetteret!P75&lt;&gt;"",Faktisk!P75&lt;&gt;""),Budgetteret!P75-Faktisk!P75,"")</f>
        <v/>
      </c>
      <c r="Q75" s="21"/>
    </row>
    <row r="76" spans="2:17" s="20" customFormat="1" ht="12.75" customHeight="1" x14ac:dyDescent="0.2">
      <c r="B76" s="180" t="str">
        <f>IF(Budgetteret!B76="","",Budgetteret!B76)</f>
        <v>Renteudgifter, bank</v>
      </c>
      <c r="C76" s="181"/>
      <c r="D76" s="22">
        <f t="shared" si="2"/>
        <v>0</v>
      </c>
      <c r="E76" s="59">
        <f>IF(OR(Budgetteret!E76&lt;&gt;"",Faktisk!E76&lt;&gt;""),Budgetteret!E76-Faktisk!E76,"")</f>
        <v>0</v>
      </c>
      <c r="F76" s="59">
        <f>IF(OR(Budgetteret!F76&lt;&gt;"",Faktisk!F76&lt;&gt;""),Budgetteret!F76-Faktisk!F76,"")</f>
        <v>0</v>
      </c>
      <c r="G76" s="59">
        <f>IF(OR(Budgetteret!G76&lt;&gt;"",Faktisk!G76&lt;&gt;""),Budgetteret!G76-Faktisk!G76,"")</f>
        <v>0</v>
      </c>
      <c r="H76" s="59">
        <f>IF(OR(Budgetteret!H76&lt;&gt;"",Faktisk!H76&lt;&gt;""),Budgetteret!H76-Faktisk!H76,"")</f>
        <v>0</v>
      </c>
      <c r="I76" s="59">
        <f>IF(OR(Budgetteret!I76&lt;&gt;"",Faktisk!I76&lt;&gt;""),Budgetteret!I76-Faktisk!I76,"")</f>
        <v>0</v>
      </c>
      <c r="J76" s="59">
        <f>IF(OR(Budgetteret!J76&lt;&gt;"",Faktisk!J76&lt;&gt;""),Budgetteret!J76-Faktisk!J76,"")</f>
        <v>0</v>
      </c>
      <c r="K76" s="59">
        <f>IF(OR(Budgetteret!K76&lt;&gt;"",Faktisk!K76&lt;&gt;""),Budgetteret!K76-Faktisk!K76,"")</f>
        <v>0</v>
      </c>
      <c r="L76" s="59">
        <f>IF(OR(Budgetteret!L76&lt;&gt;"",Faktisk!L76&lt;&gt;""),Budgetteret!L76-Faktisk!L76,"")</f>
        <v>0</v>
      </c>
      <c r="M76" s="59">
        <f>IF(OR(Budgetteret!M76&lt;&gt;"",Faktisk!M76&lt;&gt;""),Budgetteret!M76-Faktisk!M76,"")</f>
        <v>0</v>
      </c>
      <c r="N76" s="59">
        <f>IF(OR(Budgetteret!N76&lt;&gt;"",Faktisk!N76&lt;&gt;""),Budgetteret!N76-Faktisk!N76,"")</f>
        <v>0</v>
      </c>
      <c r="O76" s="59">
        <f>IF(OR(Budgetteret!O76&lt;&gt;"",Faktisk!O76&lt;&gt;""),Budgetteret!O76-Faktisk!O76,"")</f>
        <v>0</v>
      </c>
      <c r="P76" s="59">
        <f>IF(OR(Budgetteret!P76&lt;&gt;"",Faktisk!P76&lt;&gt;""),Budgetteret!P76-Faktisk!P76,"")</f>
        <v>0</v>
      </c>
      <c r="Q76" s="21"/>
    </row>
    <row r="77" spans="2:17" s="20" customFormat="1" ht="12.75" customHeight="1" x14ac:dyDescent="0.2">
      <c r="B77" s="180" t="str">
        <f>IF(Budgetteret!B77="","",Budgetteret!B77)</f>
        <v>Renteudgifter, kreditorer</v>
      </c>
      <c r="C77" s="181"/>
      <c r="D77" s="22">
        <f t="shared" si="2"/>
        <v>0</v>
      </c>
      <c r="E77" s="59">
        <f>IF(OR(Budgetteret!E77&lt;&gt;"",Faktisk!E77&lt;&gt;""),Budgetteret!E77-Faktisk!E77,"")</f>
        <v>0</v>
      </c>
      <c r="F77" s="59">
        <f>IF(OR(Budgetteret!F77&lt;&gt;"",Faktisk!F77&lt;&gt;""),Budgetteret!F77-Faktisk!F77,"")</f>
        <v>0</v>
      </c>
      <c r="G77" s="59">
        <f>IF(OR(Budgetteret!G77&lt;&gt;"",Faktisk!G77&lt;&gt;""),Budgetteret!G77-Faktisk!G77,"")</f>
        <v>0</v>
      </c>
      <c r="H77" s="59">
        <f>IF(OR(Budgetteret!H77&lt;&gt;"",Faktisk!H77&lt;&gt;""),Budgetteret!H77-Faktisk!H77,"")</f>
        <v>0</v>
      </c>
      <c r="I77" s="59">
        <f>IF(OR(Budgetteret!I77&lt;&gt;"",Faktisk!I77&lt;&gt;""),Budgetteret!I77-Faktisk!I77,"")</f>
        <v>0</v>
      </c>
      <c r="J77" s="59">
        <f>IF(OR(Budgetteret!J77&lt;&gt;"",Faktisk!J77&lt;&gt;""),Budgetteret!J77-Faktisk!J77,"")</f>
        <v>0</v>
      </c>
      <c r="K77" s="59">
        <f>IF(OR(Budgetteret!K77&lt;&gt;"",Faktisk!K77&lt;&gt;""),Budgetteret!K77-Faktisk!K77,"")</f>
        <v>0</v>
      </c>
      <c r="L77" s="59">
        <f>IF(OR(Budgetteret!L77&lt;&gt;"",Faktisk!L77&lt;&gt;""),Budgetteret!L77-Faktisk!L77,"")</f>
        <v>0</v>
      </c>
      <c r="M77" s="59">
        <f>IF(OR(Budgetteret!M77&lt;&gt;"",Faktisk!M77&lt;&gt;""),Budgetteret!M77-Faktisk!M77,"")</f>
        <v>0</v>
      </c>
      <c r="N77" s="59">
        <f>IF(OR(Budgetteret!N77&lt;&gt;"",Faktisk!N77&lt;&gt;""),Budgetteret!N77-Faktisk!N77,"")</f>
        <v>0</v>
      </c>
      <c r="O77" s="59">
        <f>IF(OR(Budgetteret!O77&lt;&gt;"",Faktisk!O77&lt;&gt;""),Budgetteret!O77-Faktisk!O77,"")</f>
        <v>0</v>
      </c>
      <c r="P77" s="59">
        <f>IF(OR(Budgetteret!P77&lt;&gt;"",Faktisk!P77&lt;&gt;""),Budgetteret!P77-Faktisk!P77,"")</f>
        <v>0</v>
      </c>
      <c r="Q77" s="21"/>
    </row>
    <row r="78" spans="2:17" s="20" customFormat="1" ht="12.75" customHeight="1" x14ac:dyDescent="0.2">
      <c r="B78" s="180" t="str">
        <f>IF(Budgetteret!B78="","",Budgetteret!B78)</f>
        <v/>
      </c>
      <c r="C78" s="181"/>
      <c r="D78" s="22" t="str">
        <f t="shared" si="2"/>
        <v/>
      </c>
      <c r="E78" s="59" t="str">
        <f>IF(OR(Budgetteret!E78&lt;&gt;"",Faktisk!E78&lt;&gt;""),Budgetteret!E78-Faktisk!E78,"")</f>
        <v/>
      </c>
      <c r="F78" s="59" t="str">
        <f>IF(OR(Budgetteret!F78&lt;&gt;"",Faktisk!F78&lt;&gt;""),Budgetteret!F78-Faktisk!F78,"")</f>
        <v/>
      </c>
      <c r="G78" s="59" t="str">
        <f>IF(OR(Budgetteret!G78&lt;&gt;"",Faktisk!G78&lt;&gt;""),Budgetteret!G78-Faktisk!G78,"")</f>
        <v/>
      </c>
      <c r="H78" s="59" t="str">
        <f>IF(OR(Budgetteret!H78&lt;&gt;"",Faktisk!H78&lt;&gt;""),Budgetteret!H78-Faktisk!H78,"")</f>
        <v/>
      </c>
      <c r="I78" s="59" t="str">
        <f>IF(OR(Budgetteret!I78&lt;&gt;"",Faktisk!I78&lt;&gt;""),Budgetteret!I78-Faktisk!I78,"")</f>
        <v/>
      </c>
      <c r="J78" s="59" t="str">
        <f>IF(OR(Budgetteret!J78&lt;&gt;"",Faktisk!J78&lt;&gt;""),Budgetteret!J78-Faktisk!J78,"")</f>
        <v/>
      </c>
      <c r="K78" s="59" t="str">
        <f>IF(OR(Budgetteret!K78&lt;&gt;"",Faktisk!K78&lt;&gt;""),Budgetteret!K78-Faktisk!K78,"")</f>
        <v/>
      </c>
      <c r="L78" s="59" t="str">
        <f>IF(OR(Budgetteret!L78&lt;&gt;"",Faktisk!L78&lt;&gt;""),Budgetteret!L78-Faktisk!L78,"")</f>
        <v/>
      </c>
      <c r="M78" s="59" t="str">
        <f>IF(OR(Budgetteret!M78&lt;&gt;"",Faktisk!M78&lt;&gt;""),Budgetteret!M78-Faktisk!M78,"")</f>
        <v/>
      </c>
      <c r="N78" s="59" t="str">
        <f>IF(OR(Budgetteret!N78&lt;&gt;"",Faktisk!N78&lt;&gt;""),Budgetteret!N78-Faktisk!N78,"")</f>
        <v/>
      </c>
      <c r="O78" s="59" t="str">
        <f>IF(OR(Budgetteret!O78&lt;&gt;"",Faktisk!O78&lt;&gt;""),Budgetteret!O78-Faktisk!O78,"")</f>
        <v/>
      </c>
      <c r="P78" s="59" t="str">
        <f>IF(OR(Budgetteret!P78&lt;&gt;"",Faktisk!P78&lt;&gt;""),Budgetteret!P78-Faktisk!P78,"")</f>
        <v/>
      </c>
      <c r="Q78" s="21"/>
    </row>
    <row r="79" spans="2:17" s="20" customFormat="1" ht="15.75" x14ac:dyDescent="0.25">
      <c r="B79" s="186" t="s">
        <v>14</v>
      </c>
      <c r="C79" s="187"/>
      <c r="D79" s="23">
        <f>SUM(D21:D78)</f>
        <v>-22998</v>
      </c>
      <c r="E79" s="23">
        <f t="shared" ref="E79:P79" si="3">SUM(E21:E78)</f>
        <v>33608.5</v>
      </c>
      <c r="F79" s="23">
        <f t="shared" si="3"/>
        <v>-9691.5</v>
      </c>
      <c r="G79" s="23">
        <f t="shared" si="3"/>
        <v>-4691.5</v>
      </c>
      <c r="H79" s="23">
        <f t="shared" si="3"/>
        <v>-4691.5</v>
      </c>
      <c r="I79" s="23">
        <f t="shared" si="3"/>
        <v>-4691.5</v>
      </c>
      <c r="J79" s="23">
        <f t="shared" si="3"/>
        <v>-4691.5</v>
      </c>
      <c r="K79" s="23">
        <f t="shared" si="3"/>
        <v>-4691.5</v>
      </c>
      <c r="L79" s="23">
        <f t="shared" si="3"/>
        <v>-4691.5</v>
      </c>
      <c r="M79" s="23">
        <f t="shared" si="3"/>
        <v>-4691.5</v>
      </c>
      <c r="N79" s="23">
        <f t="shared" si="3"/>
        <v>-4691.5</v>
      </c>
      <c r="O79" s="23">
        <f t="shared" si="3"/>
        <v>-4691.5</v>
      </c>
      <c r="P79" s="23">
        <f t="shared" si="3"/>
        <v>-4691.5</v>
      </c>
      <c r="Q79" s="24"/>
    </row>
    <row r="80" spans="2:17" s="20" customFormat="1" ht="5.25" customHeight="1" x14ac:dyDescent="0.2"/>
    <row r="81" spans="5:5" ht="13.5" customHeight="1" x14ac:dyDescent="0.25">
      <c r="E81" s="40"/>
    </row>
    <row r="82" spans="5:5" ht="13.5" customHeight="1" x14ac:dyDescent="0.25">
      <c r="E82" s="40"/>
    </row>
    <row r="83" spans="5:5" ht="13.5" customHeight="1" x14ac:dyDescent="0.2"/>
    <row r="84" spans="5:5" ht="12.75" customHeight="1" x14ac:dyDescent="0.2"/>
    <row r="85" spans="5:5" ht="12.75" customHeight="1" x14ac:dyDescent="0.2"/>
  </sheetData>
  <mergeCells count="73">
    <mergeCell ref="B79:C79"/>
    <mergeCell ref="B73:C73"/>
    <mergeCell ref="B74:C74"/>
    <mergeCell ref="B75:C75"/>
    <mergeCell ref="B76:C76"/>
    <mergeCell ref="B77:C77"/>
    <mergeCell ref="B78:C78"/>
    <mergeCell ref="B72:C72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1:C11"/>
    <mergeCell ref="B12:C12"/>
    <mergeCell ref="B13:C13"/>
    <mergeCell ref="B14:C14"/>
    <mergeCell ref="B15:C15"/>
    <mergeCell ref="B16:C16"/>
    <mergeCell ref="B17:C17"/>
    <mergeCell ref="B18:C18"/>
    <mergeCell ref="B21:C21"/>
    <mergeCell ref="B22:C22"/>
    <mergeCell ref="B23:C23"/>
    <mergeCell ref="B10:C10"/>
    <mergeCell ref="E3:F4"/>
    <mergeCell ref="H3:I4"/>
    <mergeCell ref="K3:L4"/>
    <mergeCell ref="O3:O4"/>
    <mergeCell ref="B4:C6"/>
  </mergeCells>
  <phoneticPr fontId="3" type="noConversion"/>
  <conditionalFormatting sqref="A9:B15 A19:B74">
    <cfRule type="cellIs" dxfId="5" priority="4" stopIfTrue="1" operator="equal">
      <formula>0</formula>
    </cfRule>
  </conditionalFormatting>
  <conditionalFormatting sqref="C7:C11 C19:C74 D76:O78 C78">
    <cfRule type="cellIs" dxfId="4" priority="3" stopIfTrue="1" operator="equal">
      <formula>0</formula>
    </cfRule>
  </conditionalFormatting>
  <conditionalFormatting sqref="C13:C15">
    <cfRule type="cellIs" dxfId="3" priority="2" stopIfTrue="1" operator="equal">
      <formula>0</formula>
    </cfRule>
  </conditionalFormatting>
  <hyperlinks>
    <hyperlink ref="H3:I4" location="Faktisk!B8" display="Faktisk!B8" xr:uid="{00000000-0004-0000-0200-000000000000}"/>
    <hyperlink ref="E3:F4" location="Budgetteret!B8" display="Budgetteret!B8" xr:uid="{00000000-0004-0000-0200-000001000000}"/>
    <hyperlink ref="K3:L4" location="Difference!B8" display="Difference!B8" xr:uid="{00000000-0004-0000-0200-000002000000}"/>
    <hyperlink ref="O3:O4" location="Hjælp!B8" display="Hjælp" xr:uid="{00000000-0004-0000-0200-000003000000}"/>
  </hyperlinks>
  <printOptions horizontalCentered="1" verticalCentered="1"/>
  <pageMargins left="0.43307086614173229" right="0.15748031496062992" top="0.98425196850393704" bottom="0.98425196850393704" header="0" footer="0"/>
  <pageSetup paperSize="9" scale="50" fitToWidth="0" fitToHeight="0" orientation="portrait" horizontalDpi="300" verticalDpi="300" r:id="rId1"/>
  <headerFooter alignWithMargins="0">
    <oddHeader>&amp;A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5">
    <pageSetUpPr autoPageBreaks="0"/>
  </sheetPr>
  <dimension ref="A1:V95"/>
  <sheetViews>
    <sheetView showGridLines="0" showRowColHeaders="0" showOutlineSymbols="0" zoomScale="80" zoomScaleNormal="8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O3" sqref="O3:O4"/>
    </sheetView>
  </sheetViews>
  <sheetFormatPr defaultColWidth="9.140625" defaultRowHeight="0" customHeight="1" zeroHeight="1" x14ac:dyDescent="0.2"/>
  <cols>
    <col min="1" max="1" width="2.140625" style="49" customWidth="1"/>
    <col min="2" max="2" width="22.42578125" style="20" bestFit="1" customWidth="1"/>
    <col min="3" max="3" width="22.28515625" style="20" customWidth="1"/>
    <col min="4" max="16" width="11.28515625" style="49" customWidth="1"/>
    <col min="17" max="17" width="3.140625" style="49" customWidth="1"/>
    <col min="18" max="18" width="2" style="49" customWidth="1"/>
    <col min="19" max="19" width="9.140625" style="49"/>
    <col min="20" max="20" width="12.85546875" style="49" customWidth="1"/>
    <col min="21" max="21" width="14.7109375" style="49" customWidth="1"/>
    <col min="22" max="22" width="9.140625" style="49"/>
    <col min="23" max="23" width="6.28515625" style="49" bestFit="1" customWidth="1"/>
    <col min="24" max="16384" width="9.140625" style="49"/>
  </cols>
  <sheetData>
    <row r="1" spans="1:22" ht="15" customHeight="1" x14ac:dyDescent="0.25"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 t="e">
        <f>Budgetteret!#REF!</f>
        <v>#REF!</v>
      </c>
      <c r="Q1" s="5"/>
      <c r="S1" s="196" t="s">
        <v>4</v>
      </c>
      <c r="T1" s="197"/>
      <c r="U1" s="197"/>
      <c r="V1" s="198"/>
    </row>
    <row r="2" spans="1:22" ht="15" customHeight="1" x14ac:dyDescent="0.2">
      <c r="B2" s="50"/>
      <c r="C2" s="5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6"/>
      <c r="S2" s="45"/>
      <c r="T2" s="46"/>
      <c r="U2" s="46"/>
      <c r="V2" s="6"/>
    </row>
    <row r="3" spans="1:22" ht="15" customHeight="1" x14ac:dyDescent="0.25">
      <c r="B3" s="52"/>
      <c r="C3" s="51"/>
      <c r="D3" s="41"/>
      <c r="E3" s="164" t="str">
        <f>"Budget " &amp;Budgetteret!J3 &amp; ""</f>
        <v>Budget 2023</v>
      </c>
      <c r="F3" s="165"/>
      <c r="G3" s="41"/>
      <c r="H3" s="164" t="str">
        <f>"Realiseret " &amp;  U3</f>
        <v>Realiseret 2023</v>
      </c>
      <c r="I3" s="165"/>
      <c r="J3" s="41"/>
      <c r="K3" s="164" t="str">
        <f>"Difference " &amp;  U3</f>
        <v>Difference 2023</v>
      </c>
      <c r="L3" s="165"/>
      <c r="M3" s="41"/>
      <c r="N3" s="41"/>
      <c r="O3" s="199" t="s">
        <v>3</v>
      </c>
      <c r="P3" s="41"/>
      <c r="Q3" s="6"/>
      <c r="S3" s="47"/>
      <c r="T3" s="48" t="s">
        <v>5</v>
      </c>
      <c r="U3" s="61">
        <f>Budgetteret!J3</f>
        <v>2023</v>
      </c>
      <c r="V3" s="6"/>
    </row>
    <row r="4" spans="1:22" ht="15" customHeight="1" thickBot="1" x14ac:dyDescent="0.3">
      <c r="B4" s="174" t="str">
        <f>Budgetteret!B4</f>
        <v>Driftsbudget</v>
      </c>
      <c r="C4" s="175"/>
      <c r="D4" s="41"/>
      <c r="E4" s="166"/>
      <c r="F4" s="167"/>
      <c r="G4" s="41"/>
      <c r="H4" s="166"/>
      <c r="I4" s="167"/>
      <c r="J4" s="41"/>
      <c r="K4" s="166"/>
      <c r="L4" s="167"/>
      <c r="M4" s="41"/>
      <c r="N4" s="41"/>
      <c r="O4" s="200"/>
      <c r="P4" s="41"/>
      <c r="Q4" s="6"/>
      <c r="S4" s="47"/>
      <c r="T4" s="48" t="s">
        <v>6</v>
      </c>
      <c r="U4" s="61" t="str">
        <f>Budgetteret!J4</f>
        <v>januar</v>
      </c>
      <c r="V4" s="6"/>
    </row>
    <row r="5" spans="1:22" ht="15" customHeight="1" thickTop="1" x14ac:dyDescent="0.25">
      <c r="B5" s="174"/>
      <c r="C5" s="175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6"/>
      <c r="S5" s="47"/>
      <c r="T5" s="48" t="s">
        <v>17</v>
      </c>
      <c r="U5" s="62">
        <f>Budgetteret!J5</f>
        <v>2000</v>
      </c>
      <c r="V5" s="6"/>
    </row>
    <row r="6" spans="1:22" ht="15" customHeight="1" x14ac:dyDescent="0.2">
      <c r="B6" s="176"/>
      <c r="C6" s="177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  <c r="S6" s="47"/>
      <c r="T6" s="60"/>
      <c r="U6" s="60"/>
      <c r="V6" s="60"/>
    </row>
    <row r="7" spans="1:22" ht="5.2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22" ht="26.25" customHeight="1" x14ac:dyDescent="0.25">
      <c r="B8" s="71" t="s">
        <v>3</v>
      </c>
      <c r="C8" s="53"/>
      <c r="D8" s="72" t="s">
        <v>7</v>
      </c>
      <c r="E8" s="73">
        <f>Budgetteret!E8</f>
        <v>44927</v>
      </c>
      <c r="F8" s="73">
        <f>Budgetteret!F8</f>
        <v>44958</v>
      </c>
      <c r="G8" s="73">
        <f>Budgetteret!G8</f>
        <v>44986</v>
      </c>
      <c r="H8" s="73">
        <f>Budgetteret!H8</f>
        <v>45017</v>
      </c>
      <c r="I8" s="73">
        <f>Budgetteret!I8</f>
        <v>45047</v>
      </c>
      <c r="J8" s="73">
        <f>Budgetteret!J8</f>
        <v>45078</v>
      </c>
      <c r="K8" s="73">
        <f>Budgetteret!K8</f>
        <v>45108</v>
      </c>
      <c r="L8" s="73">
        <f>Budgetteret!L8</f>
        <v>45139</v>
      </c>
      <c r="M8" s="73">
        <f>Budgetteret!M8</f>
        <v>45170</v>
      </c>
      <c r="N8" s="73">
        <f>Budgetteret!N8</f>
        <v>45200</v>
      </c>
      <c r="O8" s="73">
        <f>Budgetteret!O8</f>
        <v>45231</v>
      </c>
      <c r="P8" s="73">
        <f>Budgetteret!P8</f>
        <v>45261</v>
      </c>
      <c r="Q8" s="44"/>
      <c r="S8" s="54"/>
      <c r="T8" s="55"/>
    </row>
    <row r="9" spans="1:22" s="57" customFormat="1" ht="15" customHeight="1" x14ac:dyDescent="0.25">
      <c r="B9" s="8" t="s">
        <v>8</v>
      </c>
      <c r="C9" s="9"/>
      <c r="D9" s="10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  <c r="R9" s="20"/>
      <c r="S9" s="54"/>
      <c r="T9" s="55"/>
    </row>
    <row r="10" spans="1:22" s="57" customFormat="1" ht="12.75" customHeight="1" x14ac:dyDescent="0.25">
      <c r="B10" s="178" t="str">
        <f>IF(Budgetteret!B10="","",Budgetteret!B10)</f>
        <v>Kunde 1</v>
      </c>
      <c r="C10" s="179"/>
      <c r="D10" s="13">
        <f t="shared" ref="D10:D17" si="0">IF(COUNTA(E10:P10)=0,"",SUM(E10:P10))</f>
        <v>60000</v>
      </c>
      <c r="E10" s="59">
        <f>IF(Budgetteret!E10=0,"",Budgetteret!E10)</f>
        <v>60000</v>
      </c>
      <c r="F10" s="59" t="str">
        <f>IF(Budgetteret!F10=0,"",Budgetteret!F10)</f>
        <v/>
      </c>
      <c r="G10" s="59" t="str">
        <f>IF(Budgetteret!G10=0,"",Budgetteret!G10)</f>
        <v/>
      </c>
      <c r="H10" s="59" t="str">
        <f>IF(Budgetteret!H10=0,"",Budgetteret!H10)</f>
        <v/>
      </c>
      <c r="I10" s="59" t="str">
        <f>IF(Budgetteret!I10=0,"",Budgetteret!I10)</f>
        <v/>
      </c>
      <c r="J10" s="59" t="str">
        <f>IF(Budgetteret!J10=0,"",Budgetteret!J10)</f>
        <v/>
      </c>
      <c r="K10" s="59" t="str">
        <f>IF(Budgetteret!K10=0,"",Budgetteret!K10)</f>
        <v/>
      </c>
      <c r="L10" s="59" t="str">
        <f>IF(Budgetteret!L10=0,"",Budgetteret!L10)</f>
        <v/>
      </c>
      <c r="M10" s="59" t="str">
        <f>IF(Budgetteret!M10=0,"",Budgetteret!M10)</f>
        <v/>
      </c>
      <c r="N10" s="59" t="str">
        <f>IF(Budgetteret!N10=0,"",Budgetteret!N10)</f>
        <v/>
      </c>
      <c r="O10" s="59" t="str">
        <f>IF(Budgetteret!O10=0,"",Budgetteret!O10)</f>
        <v/>
      </c>
      <c r="P10" s="59" t="str">
        <f>IF(Budgetteret!P10=0,"",Budgetteret!P10)</f>
        <v/>
      </c>
      <c r="Q10" s="12"/>
      <c r="R10" s="20"/>
      <c r="S10" s="54"/>
      <c r="T10" s="55"/>
    </row>
    <row r="11" spans="1:22" s="20" customFormat="1" ht="12.75" customHeight="1" x14ac:dyDescent="0.25">
      <c r="B11" s="162" t="str">
        <f>IF(Budgetteret!B11="","",Budgetteret!B11)</f>
        <v>Kunde 2</v>
      </c>
      <c r="C11" s="163"/>
      <c r="D11" s="13">
        <f t="shared" si="0"/>
        <v>0</v>
      </c>
      <c r="E11" s="59" t="str">
        <f>IF(Budgetteret!E11=0,"",Budgetteret!E11)</f>
        <v/>
      </c>
      <c r="F11" s="59" t="str">
        <f>IF(Budgetteret!F11=0,"",Budgetteret!F11)</f>
        <v/>
      </c>
      <c r="G11" s="59" t="str">
        <f>IF(Budgetteret!G11=0,"",Budgetteret!G11)</f>
        <v/>
      </c>
      <c r="H11" s="59" t="str">
        <f>IF(Budgetteret!H11=0,"",Budgetteret!H11)</f>
        <v/>
      </c>
      <c r="I11" s="59" t="str">
        <f>IF(Budgetteret!I11=0,"",Budgetteret!I11)</f>
        <v/>
      </c>
      <c r="J11" s="59" t="str">
        <f>IF(Budgetteret!J11=0,"",Budgetteret!J11)</f>
        <v/>
      </c>
      <c r="K11" s="59" t="str">
        <f>IF(Budgetteret!K11=0,"",Budgetteret!K11)</f>
        <v/>
      </c>
      <c r="L11" s="59" t="str">
        <f>IF(Budgetteret!L11=0,"",Budgetteret!L11)</f>
        <v/>
      </c>
      <c r="M11" s="59" t="str">
        <f>IF(Budgetteret!M11=0,"",Budgetteret!M11)</f>
        <v/>
      </c>
      <c r="N11" s="59" t="str">
        <f>IF(Budgetteret!N11=0,"",Budgetteret!N11)</f>
        <v/>
      </c>
      <c r="O11" s="59" t="str">
        <f>IF(Budgetteret!O11=0,"",Budgetteret!O11)</f>
        <v/>
      </c>
      <c r="P11" s="59" t="str">
        <f>IF(Budgetteret!P11=0,"",Budgetteret!P11)</f>
        <v/>
      </c>
      <c r="Q11" s="15"/>
      <c r="S11" s="54"/>
      <c r="T11" s="55"/>
    </row>
    <row r="12" spans="1:22" s="20" customFormat="1" ht="12.75" customHeight="1" x14ac:dyDescent="0.25">
      <c r="B12" s="162" t="str">
        <f>IF(Budgetteret!B12="","",Budgetteret!B12)</f>
        <v>Kunde 3</v>
      </c>
      <c r="C12" s="163"/>
      <c r="D12" s="13">
        <f t="shared" si="0"/>
        <v>0</v>
      </c>
      <c r="E12" s="59" t="str">
        <f>IF(Budgetteret!E12=0,"",Budgetteret!E12)</f>
        <v/>
      </c>
      <c r="F12" s="59" t="str">
        <f>IF(Budgetteret!F12=0,"",Budgetteret!F12)</f>
        <v/>
      </c>
      <c r="G12" s="59" t="str">
        <f>IF(Budgetteret!G12=0,"",Budgetteret!G12)</f>
        <v/>
      </c>
      <c r="H12" s="59" t="str">
        <f>IF(Budgetteret!H12=0,"",Budgetteret!H12)</f>
        <v/>
      </c>
      <c r="I12" s="59" t="str">
        <f>IF(Budgetteret!I12=0,"",Budgetteret!I12)</f>
        <v/>
      </c>
      <c r="J12" s="59" t="str">
        <f>IF(Budgetteret!J12=0,"",Budgetteret!J12)</f>
        <v/>
      </c>
      <c r="K12" s="59" t="str">
        <f>IF(Budgetteret!K12=0,"",Budgetteret!K12)</f>
        <v/>
      </c>
      <c r="L12" s="59" t="str">
        <f>IF(Budgetteret!L12=0,"",Budgetteret!L12)</f>
        <v/>
      </c>
      <c r="M12" s="59" t="str">
        <f>IF(Budgetteret!M12=0,"",Budgetteret!M12)</f>
        <v/>
      </c>
      <c r="N12" s="59" t="str">
        <f>IF(Budgetteret!N12=0,"",Budgetteret!N12)</f>
        <v/>
      </c>
      <c r="O12" s="59" t="str">
        <f>IF(Budgetteret!O12=0,"",Budgetteret!O12)</f>
        <v/>
      </c>
      <c r="P12" s="59" t="str">
        <f>IF(Budgetteret!P12=0,"",Budgetteret!P12)</f>
        <v/>
      </c>
      <c r="Q12" s="15"/>
      <c r="S12" s="54"/>
      <c r="T12" s="55"/>
    </row>
    <row r="13" spans="1:22" s="20" customFormat="1" ht="12.75" customHeight="1" x14ac:dyDescent="0.25">
      <c r="B13" s="162" t="str">
        <f>IF(Budgetteret!B13="","",Budgetteret!B13)</f>
        <v>Kunde 4</v>
      </c>
      <c r="C13" s="163"/>
      <c r="D13" s="13">
        <f t="shared" si="0"/>
        <v>0</v>
      </c>
      <c r="E13" s="59" t="str">
        <f>IF(Budgetteret!E13=0,"",Budgetteret!E13)</f>
        <v/>
      </c>
      <c r="F13" s="59" t="str">
        <f>IF(Budgetteret!F13=0,"",Budgetteret!F13)</f>
        <v/>
      </c>
      <c r="G13" s="59" t="str">
        <f>IF(Budgetteret!G13=0,"",Budgetteret!G13)</f>
        <v/>
      </c>
      <c r="H13" s="59" t="str">
        <f>IF(Budgetteret!H13=0,"",Budgetteret!H13)</f>
        <v/>
      </c>
      <c r="I13" s="59" t="str">
        <f>IF(Budgetteret!I13=0,"",Budgetteret!I13)</f>
        <v/>
      </c>
      <c r="J13" s="59" t="str">
        <f>IF(Budgetteret!J13=0,"",Budgetteret!J13)</f>
        <v/>
      </c>
      <c r="K13" s="59" t="str">
        <f>IF(Budgetteret!K13=0,"",Budgetteret!K13)</f>
        <v/>
      </c>
      <c r="L13" s="59" t="str">
        <f>IF(Budgetteret!L13=0,"",Budgetteret!L13)</f>
        <v/>
      </c>
      <c r="M13" s="59" t="str">
        <f>IF(Budgetteret!M13=0,"",Budgetteret!M13)</f>
        <v/>
      </c>
      <c r="N13" s="59" t="str">
        <f>IF(Budgetteret!N13=0,"",Budgetteret!N13)</f>
        <v/>
      </c>
      <c r="O13" s="59" t="str">
        <f>IF(Budgetteret!O13=0,"",Budgetteret!O13)</f>
        <v/>
      </c>
      <c r="P13" s="59" t="str">
        <f>IF(Budgetteret!P13=0,"",Budgetteret!P13)</f>
        <v/>
      </c>
      <c r="Q13" s="15"/>
      <c r="S13" s="54"/>
      <c r="T13" s="55"/>
    </row>
    <row r="14" spans="1:22" s="20" customFormat="1" ht="12.75" customHeight="1" x14ac:dyDescent="0.25">
      <c r="B14" s="162" t="str">
        <f>IF(Budgetteret!B14="","",Budgetteret!B14)</f>
        <v>Kunde 5</v>
      </c>
      <c r="C14" s="163"/>
      <c r="D14" s="13">
        <f>IF(COUNTA(E14:P14)=0,"",SUM(E14:P14))</f>
        <v>0</v>
      </c>
      <c r="E14" s="59" t="str">
        <f>IF(Budgetteret!E14=0,"",Budgetteret!E14)</f>
        <v/>
      </c>
      <c r="F14" s="59" t="str">
        <f>IF(Budgetteret!F14=0,"",Budgetteret!F14)</f>
        <v/>
      </c>
      <c r="G14" s="59" t="str">
        <f>IF(Budgetteret!G14=0,"",Budgetteret!G14)</f>
        <v/>
      </c>
      <c r="H14" s="59" t="str">
        <f>IF(Budgetteret!H14=0,"",Budgetteret!H14)</f>
        <v/>
      </c>
      <c r="I14" s="59" t="str">
        <f>IF(Budgetteret!I14=0,"",Budgetteret!I14)</f>
        <v/>
      </c>
      <c r="J14" s="59" t="str">
        <f>IF(Budgetteret!J14=0,"",Budgetteret!J14)</f>
        <v/>
      </c>
      <c r="K14" s="59" t="str">
        <f>IF(Budgetteret!K14=0,"",Budgetteret!K14)</f>
        <v/>
      </c>
      <c r="L14" s="59" t="str">
        <f>IF(Budgetteret!L14=0,"",Budgetteret!L14)</f>
        <v/>
      </c>
      <c r="M14" s="59" t="str">
        <f>IF(Budgetteret!M14=0,"",Budgetteret!M14)</f>
        <v/>
      </c>
      <c r="N14" s="59" t="str">
        <f>IF(Budgetteret!N14=0,"",Budgetteret!N14)</f>
        <v/>
      </c>
      <c r="O14" s="59" t="str">
        <f>IF(Budgetteret!O14=0,"",Budgetteret!O14)</f>
        <v/>
      </c>
      <c r="P14" s="59" t="str">
        <f>IF(Budgetteret!P14=0,"",Budgetteret!P14)</f>
        <v/>
      </c>
      <c r="Q14" s="15"/>
      <c r="S14" s="54"/>
      <c r="T14" s="55"/>
    </row>
    <row r="15" spans="1:22" ht="12.75" customHeight="1" x14ac:dyDescent="0.25">
      <c r="B15" s="162" t="str">
        <f>IF(Budgetteret!B15="","",Budgetteret!B15)</f>
        <v>Kunde 6</v>
      </c>
      <c r="C15" s="163"/>
      <c r="D15" s="13">
        <f>IF(COUNTA(E15:P15)=0,"",SUM(E15:P15))</f>
        <v>0</v>
      </c>
      <c r="E15" s="59" t="str">
        <f>IF(Budgetteret!E15=0,"",Budgetteret!E15)</f>
        <v/>
      </c>
      <c r="F15" s="59" t="str">
        <f>IF(Budgetteret!F15=0,"",Budgetteret!F15)</f>
        <v/>
      </c>
      <c r="G15" s="59" t="str">
        <f>IF(Budgetteret!G15=0,"",Budgetteret!G15)</f>
        <v/>
      </c>
      <c r="H15" s="59" t="str">
        <f>IF(Budgetteret!H15=0,"",Budgetteret!H15)</f>
        <v/>
      </c>
      <c r="I15" s="59" t="str">
        <f>IF(Budgetteret!I15=0,"",Budgetteret!I15)</f>
        <v/>
      </c>
      <c r="J15" s="59" t="str">
        <f>IF(Budgetteret!J15=0,"",Budgetteret!J15)</f>
        <v/>
      </c>
      <c r="K15" s="59" t="str">
        <f>IF(Budgetteret!K15=0,"",Budgetteret!K15)</f>
        <v/>
      </c>
      <c r="L15" s="59" t="str">
        <f>IF(Budgetteret!L15=0,"",Budgetteret!L15)</f>
        <v/>
      </c>
      <c r="M15" s="59" t="str">
        <f>IF(Budgetteret!M15=0,"",Budgetteret!M15)</f>
        <v/>
      </c>
      <c r="N15" s="59" t="str">
        <f>IF(Budgetteret!N15=0,"",Budgetteret!N15)</f>
        <v/>
      </c>
      <c r="O15" s="59" t="str">
        <f>IF(Budgetteret!O15=0,"",Budgetteret!O15)</f>
        <v/>
      </c>
      <c r="P15" s="59" t="str">
        <f>IF(Budgetteret!P15=0,"",Budgetteret!P15)</f>
        <v/>
      </c>
      <c r="Q15" s="7"/>
      <c r="R15" s="20"/>
      <c r="S15" s="54"/>
      <c r="T15" s="55"/>
    </row>
    <row r="16" spans="1:22" s="20" customFormat="1" ht="12.75" customHeight="1" x14ac:dyDescent="0.25">
      <c r="B16" s="162" t="str">
        <f>IF(Budgetteret!B16="","",Budgetteret!B16)</f>
        <v>Kunde 7</v>
      </c>
      <c r="C16" s="163"/>
      <c r="D16" s="13">
        <f>IF(COUNTA(E16:P16)=0,"",SUM(E16:P16))</f>
        <v>0</v>
      </c>
      <c r="E16" s="59" t="str">
        <f>IF(Budgetteret!E16=0,"",Budgetteret!E16)</f>
        <v/>
      </c>
      <c r="F16" s="59" t="str">
        <f>IF(Budgetteret!F16=0,"",Budgetteret!F16)</f>
        <v/>
      </c>
      <c r="G16" s="59" t="str">
        <f>IF(Budgetteret!G16=0,"",Budgetteret!G16)</f>
        <v/>
      </c>
      <c r="H16" s="59" t="str">
        <f>IF(Budgetteret!H16=0,"",Budgetteret!H16)</f>
        <v/>
      </c>
      <c r="I16" s="59" t="str">
        <f>IF(Budgetteret!I16=0,"",Budgetteret!I16)</f>
        <v/>
      </c>
      <c r="J16" s="59" t="str">
        <f>IF(Budgetteret!J16=0,"",Budgetteret!J16)</f>
        <v/>
      </c>
      <c r="K16" s="59" t="str">
        <f>IF(Budgetteret!K16=0,"",Budgetteret!K16)</f>
        <v/>
      </c>
      <c r="L16" s="59" t="str">
        <f>IF(Budgetteret!L16=0,"",Budgetteret!L16)</f>
        <v/>
      </c>
      <c r="M16" s="59" t="str">
        <f>IF(Budgetteret!M16=0,"",Budgetteret!M16)</f>
        <v/>
      </c>
      <c r="N16" s="59" t="str">
        <f>IF(Budgetteret!N16=0,"",Budgetteret!N16)</f>
        <v/>
      </c>
      <c r="O16" s="59" t="str">
        <f>IF(Budgetteret!O16=0,"",Budgetteret!O16)</f>
        <v/>
      </c>
      <c r="P16" s="59" t="str">
        <f>IF(Budgetteret!P16=0,"",Budgetteret!P16)</f>
        <v/>
      </c>
      <c r="Q16" s="15"/>
      <c r="S16" s="54"/>
      <c r="T16" s="55"/>
    </row>
    <row r="17" spans="2:20" s="20" customFormat="1" ht="12.75" customHeight="1" x14ac:dyDescent="0.25">
      <c r="B17" s="162" t="str">
        <f>IF(Budgetteret!B17="","",Budgetteret!B17)</f>
        <v>Kunde 8</v>
      </c>
      <c r="C17" s="163"/>
      <c r="D17" s="13">
        <f t="shared" si="0"/>
        <v>0</v>
      </c>
      <c r="E17" s="59" t="str">
        <f>IF(Budgetteret!E17=0,"",Budgetteret!E17)</f>
        <v/>
      </c>
      <c r="F17" s="59" t="str">
        <f>IF(Budgetteret!F17=0,"",Budgetteret!F17)</f>
        <v/>
      </c>
      <c r="G17" s="59" t="str">
        <f>IF(Budgetteret!G17=0,"",Budgetteret!G17)</f>
        <v/>
      </c>
      <c r="H17" s="59" t="str">
        <f>IF(Budgetteret!H17=0,"",Budgetteret!H17)</f>
        <v/>
      </c>
      <c r="I17" s="59" t="str">
        <f>IF(Budgetteret!I17=0,"",Budgetteret!I17)</f>
        <v/>
      </c>
      <c r="J17" s="59" t="str">
        <f>IF(Budgetteret!J17=0,"",Budgetteret!J17)</f>
        <v/>
      </c>
      <c r="K17" s="59" t="str">
        <f>IF(Budgetteret!K17=0,"",Budgetteret!K17)</f>
        <v/>
      </c>
      <c r="L17" s="59" t="str">
        <f>IF(Budgetteret!L17=0,"",Budgetteret!L17)</f>
        <v/>
      </c>
      <c r="M17" s="59" t="str">
        <f>IF(Budgetteret!M17=0,"",Budgetteret!M17)</f>
        <v/>
      </c>
      <c r="N17" s="59" t="str">
        <f>IF(Budgetteret!N17=0,"",Budgetteret!N17)</f>
        <v/>
      </c>
      <c r="O17" s="59" t="str">
        <f>IF(Budgetteret!O17=0,"",Budgetteret!O17)</f>
        <v/>
      </c>
      <c r="P17" s="59" t="str">
        <f>IF(Budgetteret!P17=0,"",Budgetteret!P17)</f>
        <v/>
      </c>
      <c r="Q17" s="15"/>
      <c r="S17" s="58"/>
      <c r="T17" s="55"/>
    </row>
    <row r="18" spans="2:20" s="20" customFormat="1" ht="15.75" x14ac:dyDescent="0.25">
      <c r="B18" s="182" t="s">
        <v>13</v>
      </c>
      <c r="C18" s="183"/>
      <c r="D18" s="16">
        <f>SUM(D10:D17)</f>
        <v>60000</v>
      </c>
      <c r="E18" s="16">
        <f>SUM(E10:E17)</f>
        <v>60000</v>
      </c>
      <c r="F18" s="16">
        <f t="shared" ref="F18:P18" si="1">SUM(F10:F17)</f>
        <v>0</v>
      </c>
      <c r="G18" s="16">
        <f t="shared" si="1"/>
        <v>0</v>
      </c>
      <c r="H18" s="16">
        <f t="shared" si="1"/>
        <v>0</v>
      </c>
      <c r="I18" s="16">
        <f t="shared" si="1"/>
        <v>0</v>
      </c>
      <c r="J18" s="16">
        <f t="shared" si="1"/>
        <v>0</v>
      </c>
      <c r="K18" s="16">
        <f t="shared" si="1"/>
        <v>0</v>
      </c>
      <c r="L18" s="16">
        <f t="shared" si="1"/>
        <v>0</v>
      </c>
      <c r="M18" s="16">
        <f t="shared" si="1"/>
        <v>0</v>
      </c>
      <c r="N18" s="16">
        <f t="shared" si="1"/>
        <v>0</v>
      </c>
      <c r="O18" s="16">
        <f t="shared" si="1"/>
        <v>0</v>
      </c>
      <c r="P18" s="16">
        <f t="shared" si="1"/>
        <v>0</v>
      </c>
      <c r="Q18" s="17"/>
      <c r="S18" s="54"/>
      <c r="T18" s="55"/>
    </row>
    <row r="19" spans="2:20" s="20" customFormat="1" ht="5.25" customHeight="1" x14ac:dyDescent="0.2">
      <c r="B19" s="18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2:20" s="20" customFormat="1" ht="15" customHeight="1" x14ac:dyDescent="0.25">
      <c r="B20" s="63" t="s">
        <v>9</v>
      </c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6"/>
      <c r="S20" s="49"/>
      <c r="T20" s="56"/>
    </row>
    <row r="21" spans="2:20" s="20" customFormat="1" ht="12.75" customHeight="1" x14ac:dyDescent="0.25">
      <c r="B21" s="180" t="str">
        <f>IF(Budgetteret!B21="","",Budgetteret!B21)</f>
        <v/>
      </c>
      <c r="C21" s="181"/>
      <c r="D21" s="22">
        <f>IF(COUNTA(E21:P21)=0,"",SUM(E21:P21))</f>
        <v>0</v>
      </c>
      <c r="E21" s="59" t="str">
        <f>IF(Budgetteret!E21=0,"",Budgetteret!E21)</f>
        <v/>
      </c>
      <c r="F21" s="59" t="str">
        <f>IF(Budgetteret!F21=0,"",Budgetteret!F21)</f>
        <v/>
      </c>
      <c r="G21" s="59" t="str">
        <f>IF(Budgetteret!G21=0,"",Budgetteret!G21)</f>
        <v/>
      </c>
      <c r="H21" s="59" t="str">
        <f>IF(Budgetteret!H21=0,"",Budgetteret!H21)</f>
        <v/>
      </c>
      <c r="I21" s="59" t="str">
        <f>IF(Budgetteret!I21=0,"",Budgetteret!I21)</f>
        <v/>
      </c>
      <c r="J21" s="59" t="str">
        <f>IF(Budgetteret!J21=0,"",Budgetteret!J21)</f>
        <v/>
      </c>
      <c r="K21" s="59" t="str">
        <f>IF(Budgetteret!K21=0,"",Budgetteret!K21)</f>
        <v/>
      </c>
      <c r="L21" s="59" t="str">
        <f>IF(Budgetteret!L21=0,"",Budgetteret!L21)</f>
        <v/>
      </c>
      <c r="M21" s="59" t="str">
        <f>IF(Budgetteret!M21=0,"",Budgetteret!M21)</f>
        <v/>
      </c>
      <c r="N21" s="59" t="str">
        <f>IF(Budgetteret!N21=0,"",Budgetteret!N21)</f>
        <v/>
      </c>
      <c r="O21" s="59" t="str">
        <f>IF(Budgetteret!O21=0,"",Budgetteret!O21)</f>
        <v/>
      </c>
      <c r="P21" s="59" t="str">
        <f>IF(Budgetteret!P21=0,"",Budgetteret!P21)</f>
        <v/>
      </c>
      <c r="Q21" s="21"/>
      <c r="T21" s="56"/>
    </row>
    <row r="22" spans="2:20" s="20" customFormat="1" ht="12.75" customHeight="1" x14ac:dyDescent="0.25">
      <c r="B22" s="180" t="str">
        <f>IF(Budgetteret!B22="","",Budgetteret!B22)</f>
        <v xml:space="preserve">Direkte omkostninger </v>
      </c>
      <c r="C22" s="181"/>
      <c r="D22" s="22">
        <f t="shared" ref="D22:D78" si="2">IF(COUNTA(E22:P22)=0,"",SUM(E22:P22))</f>
        <v>0</v>
      </c>
      <c r="E22" s="59" t="str">
        <f>IF(Budgetteret!E22=0,"",Budgetteret!E22)</f>
        <v/>
      </c>
      <c r="F22" s="59" t="str">
        <f>IF(Budgetteret!F22=0,"",Budgetteret!F22)</f>
        <v/>
      </c>
      <c r="G22" s="59" t="str">
        <f>IF(Budgetteret!G22=0,"",Budgetteret!G22)</f>
        <v/>
      </c>
      <c r="H22" s="59" t="str">
        <f>IF(Budgetteret!H22=0,"",Budgetteret!H22)</f>
        <v/>
      </c>
      <c r="I22" s="59" t="str">
        <f>IF(Budgetteret!I22=0,"",Budgetteret!I22)</f>
        <v/>
      </c>
      <c r="J22" s="59" t="str">
        <f>IF(Budgetteret!J22=0,"",Budgetteret!J22)</f>
        <v/>
      </c>
      <c r="K22" s="59" t="str">
        <f>IF(Budgetteret!K22=0,"",Budgetteret!K22)</f>
        <v/>
      </c>
      <c r="L22" s="59" t="str">
        <f>IF(Budgetteret!L22=0,"",Budgetteret!L22)</f>
        <v/>
      </c>
      <c r="M22" s="59" t="str">
        <f>IF(Budgetteret!M22=0,"",Budgetteret!M22)</f>
        <v/>
      </c>
      <c r="N22" s="59" t="str">
        <f>IF(Budgetteret!N22=0,"",Budgetteret!N22)</f>
        <v/>
      </c>
      <c r="O22" s="59" t="str">
        <f>IF(Budgetteret!O22=0,"",Budgetteret!O22)</f>
        <v/>
      </c>
      <c r="P22" s="59" t="str">
        <f>IF(Budgetteret!P22=0,"",Budgetteret!P22)</f>
        <v/>
      </c>
      <c r="Q22" s="21"/>
      <c r="T22" s="56"/>
    </row>
    <row r="23" spans="2:20" s="20" customFormat="1" ht="12.75" customHeight="1" x14ac:dyDescent="0.2">
      <c r="B23" s="180" t="str">
        <f>IF(Budgetteret!B23="","",Budgetteret!B23)</f>
        <v>Varekøb i Danmark</v>
      </c>
      <c r="C23" s="181"/>
      <c r="D23" s="22">
        <f t="shared" si="2"/>
        <v>15000</v>
      </c>
      <c r="E23" s="59">
        <f>IF(Budgetteret!E23=0,"",Budgetteret!E23)</f>
        <v>15000</v>
      </c>
      <c r="F23" s="59" t="str">
        <f>IF(Budgetteret!F23=0,"",Budgetteret!F23)</f>
        <v/>
      </c>
      <c r="G23" s="59" t="str">
        <f>IF(Budgetteret!G23=0,"",Budgetteret!G23)</f>
        <v/>
      </c>
      <c r="H23" s="59" t="str">
        <f>IF(Budgetteret!H23=0,"",Budgetteret!H23)</f>
        <v/>
      </c>
      <c r="I23" s="59" t="str">
        <f>IF(Budgetteret!I23=0,"",Budgetteret!I23)</f>
        <v/>
      </c>
      <c r="J23" s="59" t="str">
        <f>IF(Budgetteret!J23=0,"",Budgetteret!J23)</f>
        <v/>
      </c>
      <c r="K23" s="59" t="str">
        <f>IF(Budgetteret!K23=0,"",Budgetteret!K23)</f>
        <v/>
      </c>
      <c r="L23" s="59" t="str">
        <f>IF(Budgetteret!L23=0,"",Budgetteret!L23)</f>
        <v/>
      </c>
      <c r="M23" s="59" t="str">
        <f>IF(Budgetteret!M23=0,"",Budgetteret!M23)</f>
        <v/>
      </c>
      <c r="N23" s="59" t="str">
        <f>IF(Budgetteret!N23=0,"",Budgetteret!N23)</f>
        <v/>
      </c>
      <c r="O23" s="59" t="str">
        <f>IF(Budgetteret!O23=0,"",Budgetteret!O23)</f>
        <v/>
      </c>
      <c r="P23" s="59" t="str">
        <f>IF(Budgetteret!P23=0,"",Budgetteret!P23)</f>
        <v/>
      </c>
      <c r="Q23" s="21"/>
    </row>
    <row r="24" spans="2:20" s="20" customFormat="1" ht="12.75" customHeight="1" x14ac:dyDescent="0.2">
      <c r="B24" s="180" t="str">
        <f>IF(Budgetteret!B24="","",Budgetteret!B24)</f>
        <v xml:space="preserve">Varekøb indenfor EU </v>
      </c>
      <c r="C24" s="181"/>
      <c r="D24" s="22">
        <f t="shared" si="2"/>
        <v>0</v>
      </c>
      <c r="E24" s="59" t="str">
        <f>IF(Budgetteret!E24=0,"",Budgetteret!E24)</f>
        <v/>
      </c>
      <c r="F24" s="59" t="str">
        <f>IF(Budgetteret!F24=0,"",Budgetteret!F24)</f>
        <v/>
      </c>
      <c r="G24" s="59" t="str">
        <f>IF(Budgetteret!G24=0,"",Budgetteret!G24)</f>
        <v/>
      </c>
      <c r="H24" s="59" t="str">
        <f>IF(Budgetteret!H24=0,"",Budgetteret!H24)</f>
        <v/>
      </c>
      <c r="I24" s="59" t="str">
        <f>IF(Budgetteret!I24=0,"",Budgetteret!I24)</f>
        <v/>
      </c>
      <c r="J24" s="59" t="str">
        <f>IF(Budgetteret!J24=0,"",Budgetteret!J24)</f>
        <v/>
      </c>
      <c r="K24" s="59" t="str">
        <f>IF(Budgetteret!K24=0,"",Budgetteret!K24)</f>
        <v/>
      </c>
      <c r="L24" s="59" t="str">
        <f>IF(Budgetteret!L24=0,"",Budgetteret!L24)</f>
        <v/>
      </c>
      <c r="M24" s="59" t="str">
        <f>IF(Budgetteret!M24=0,"",Budgetteret!M24)</f>
        <v/>
      </c>
      <c r="N24" s="59" t="str">
        <f>IF(Budgetteret!N24=0,"",Budgetteret!N24)</f>
        <v/>
      </c>
      <c r="O24" s="59" t="str">
        <f>IF(Budgetteret!O24=0,"",Budgetteret!O24)</f>
        <v/>
      </c>
      <c r="P24" s="59" t="str">
        <f>IF(Budgetteret!P24=0,"",Budgetteret!P24)</f>
        <v/>
      </c>
      <c r="Q24" s="21"/>
    </row>
    <row r="25" spans="2:20" s="20" customFormat="1" ht="12.75" customHeight="1" x14ac:dyDescent="0.2">
      <c r="B25" s="180" t="str">
        <f>IF(Budgetteret!B25="","",Budgetteret!B25)</f>
        <v/>
      </c>
      <c r="C25" s="181"/>
      <c r="D25" s="22">
        <f t="shared" si="2"/>
        <v>0</v>
      </c>
      <c r="E25" s="59" t="str">
        <f>IF(Budgetteret!E25=0,"",Budgetteret!E25)</f>
        <v/>
      </c>
      <c r="F25" s="59" t="str">
        <f>IF(Budgetteret!F25=0,"",Budgetteret!F25)</f>
        <v/>
      </c>
      <c r="G25" s="59" t="str">
        <f>IF(Budgetteret!G25=0,"",Budgetteret!G25)</f>
        <v/>
      </c>
      <c r="H25" s="59" t="str">
        <f>IF(Budgetteret!H25=0,"",Budgetteret!H25)</f>
        <v/>
      </c>
      <c r="I25" s="59" t="str">
        <f>IF(Budgetteret!I25=0,"",Budgetteret!I25)</f>
        <v/>
      </c>
      <c r="J25" s="59" t="str">
        <f>IF(Budgetteret!J25=0,"",Budgetteret!J25)</f>
        <v/>
      </c>
      <c r="K25" s="59" t="str">
        <f>IF(Budgetteret!K25=0,"",Budgetteret!K25)</f>
        <v/>
      </c>
      <c r="L25" s="59" t="str">
        <f>IF(Budgetteret!L25=0,"",Budgetteret!L25)</f>
        <v/>
      </c>
      <c r="M25" s="59" t="str">
        <f>IF(Budgetteret!M25=0,"",Budgetteret!M25)</f>
        <v/>
      </c>
      <c r="N25" s="59" t="str">
        <f>IF(Budgetteret!N25=0,"",Budgetteret!N25)</f>
        <v/>
      </c>
      <c r="O25" s="59" t="str">
        <f>IF(Budgetteret!O25=0,"",Budgetteret!O25)</f>
        <v/>
      </c>
      <c r="P25" s="59" t="str">
        <f>IF(Budgetteret!P25=0,"",Budgetteret!P25)</f>
        <v/>
      </c>
      <c r="Q25" s="21"/>
    </row>
    <row r="26" spans="2:20" s="20" customFormat="1" ht="12.75" customHeight="1" x14ac:dyDescent="0.2">
      <c r="B26" s="180" t="str">
        <f>IF(Budgetteret!B26="","",Budgetteret!B26)</f>
        <v>Lønninger</v>
      </c>
      <c r="C26" s="181"/>
      <c r="D26" s="22">
        <f t="shared" si="2"/>
        <v>0</v>
      </c>
      <c r="E26" s="59" t="str">
        <f>IF(Budgetteret!E26=0,"",Budgetteret!E26)</f>
        <v/>
      </c>
      <c r="F26" s="59" t="str">
        <f>IF(Budgetteret!F26=0,"",Budgetteret!F26)</f>
        <v/>
      </c>
      <c r="G26" s="59" t="str">
        <f>IF(Budgetteret!G26=0,"",Budgetteret!G26)</f>
        <v/>
      </c>
      <c r="H26" s="59" t="str">
        <f>IF(Budgetteret!H26=0,"",Budgetteret!H26)</f>
        <v/>
      </c>
      <c r="I26" s="59" t="str">
        <f>IF(Budgetteret!I26=0,"",Budgetteret!I26)</f>
        <v/>
      </c>
      <c r="J26" s="59" t="str">
        <f>IF(Budgetteret!J26=0,"",Budgetteret!J26)</f>
        <v/>
      </c>
      <c r="K26" s="59" t="str">
        <f>IF(Budgetteret!K26=0,"",Budgetteret!K26)</f>
        <v/>
      </c>
      <c r="L26" s="59" t="str">
        <f>IF(Budgetteret!L26=0,"",Budgetteret!L26)</f>
        <v/>
      </c>
      <c r="M26" s="59" t="str">
        <f>IF(Budgetteret!M26=0,"",Budgetteret!M26)</f>
        <v/>
      </c>
      <c r="N26" s="59" t="str">
        <f>IF(Budgetteret!N26=0,"",Budgetteret!N26)</f>
        <v/>
      </c>
      <c r="O26" s="59" t="str">
        <f>IF(Budgetteret!O26=0,"",Budgetteret!O26)</f>
        <v/>
      </c>
      <c r="P26" s="59" t="str">
        <f>IF(Budgetteret!P26=0,"",Budgetteret!P26)</f>
        <v/>
      </c>
      <c r="Q26" s="21"/>
    </row>
    <row r="27" spans="2:20" s="20" customFormat="1" ht="12.75" customHeight="1" x14ac:dyDescent="0.2">
      <c r="B27" s="180" t="str">
        <f>IF(Budgetteret!B27="","",Budgetteret!B27)</f>
        <v>Lønninger</v>
      </c>
      <c r="C27" s="181"/>
      <c r="D27" s="22">
        <f t="shared" si="2"/>
        <v>25000</v>
      </c>
      <c r="E27" s="59">
        <f>IF(Budgetteret!E27=0,"",Budgetteret!E27)</f>
        <v>25000</v>
      </c>
      <c r="F27" s="59" t="str">
        <f>IF(Budgetteret!F27=0,"",Budgetteret!F27)</f>
        <v/>
      </c>
      <c r="G27" s="59" t="str">
        <f>IF(Budgetteret!G27=0,"",Budgetteret!G27)</f>
        <v/>
      </c>
      <c r="H27" s="59" t="str">
        <f>IF(Budgetteret!H27=0,"",Budgetteret!H27)</f>
        <v/>
      </c>
      <c r="I27" s="59" t="str">
        <f>IF(Budgetteret!I27=0,"",Budgetteret!I27)</f>
        <v/>
      </c>
      <c r="J27" s="59" t="str">
        <f>IF(Budgetteret!J27=0,"",Budgetteret!J27)</f>
        <v/>
      </c>
      <c r="K27" s="59" t="str">
        <f>IF(Budgetteret!K27=0,"",Budgetteret!K27)</f>
        <v/>
      </c>
      <c r="L27" s="59" t="str">
        <f>IF(Budgetteret!L27=0,"",Budgetteret!L27)</f>
        <v/>
      </c>
      <c r="M27" s="59" t="str">
        <f>IF(Budgetteret!M27=0,"",Budgetteret!M27)</f>
        <v/>
      </c>
      <c r="N27" s="59" t="str">
        <f>IF(Budgetteret!N27=0,"",Budgetteret!N27)</f>
        <v/>
      </c>
      <c r="O27" s="59" t="str">
        <f>IF(Budgetteret!O27=0,"",Budgetteret!O27)</f>
        <v/>
      </c>
      <c r="P27" s="59" t="str">
        <f>IF(Budgetteret!P27=0,"",Budgetteret!P27)</f>
        <v/>
      </c>
      <c r="Q27" s="21"/>
    </row>
    <row r="28" spans="2:20" s="20" customFormat="1" ht="12.75" customHeight="1" x14ac:dyDescent="0.2">
      <c r="B28" s="180" t="str">
        <f>IF(Budgetteret!B28="","",Budgetteret!B28)</f>
        <v>Feriepenge &amp; SH</v>
      </c>
      <c r="C28" s="181"/>
      <c r="D28" s="22">
        <f t="shared" si="2"/>
        <v>0</v>
      </c>
      <c r="E28" s="59" t="str">
        <f>IF(Budgetteret!E28=0,"",Budgetteret!E28)</f>
        <v/>
      </c>
      <c r="F28" s="59" t="str">
        <f>IF(Budgetteret!F28=0,"",Budgetteret!F28)</f>
        <v/>
      </c>
      <c r="G28" s="59" t="str">
        <f>IF(Budgetteret!G28=0,"",Budgetteret!G28)</f>
        <v/>
      </c>
      <c r="H28" s="59" t="str">
        <f>IF(Budgetteret!H28=0,"",Budgetteret!H28)</f>
        <v/>
      </c>
      <c r="I28" s="59" t="str">
        <f>IF(Budgetteret!I28=0,"",Budgetteret!I28)</f>
        <v/>
      </c>
      <c r="J28" s="59" t="str">
        <f>IF(Budgetteret!J28=0,"",Budgetteret!J28)</f>
        <v/>
      </c>
      <c r="K28" s="59" t="str">
        <f>IF(Budgetteret!K28=0,"",Budgetteret!K28)</f>
        <v/>
      </c>
      <c r="L28" s="59" t="str">
        <f>IF(Budgetteret!L28=0,"",Budgetteret!L28)</f>
        <v/>
      </c>
      <c r="M28" s="59" t="str">
        <f>IF(Budgetteret!M28=0,"",Budgetteret!M28)</f>
        <v/>
      </c>
      <c r="N28" s="59" t="str">
        <f>IF(Budgetteret!N28=0,"",Budgetteret!N28)</f>
        <v/>
      </c>
      <c r="O28" s="59" t="str">
        <f>IF(Budgetteret!O28=0,"",Budgetteret!O28)</f>
        <v/>
      </c>
      <c r="P28" s="59" t="str">
        <f>IF(Budgetteret!P28=0,"",Budgetteret!P28)</f>
        <v/>
      </c>
      <c r="Q28" s="21"/>
    </row>
    <row r="29" spans="2:20" s="20" customFormat="1" ht="12.75" customHeight="1" x14ac:dyDescent="0.2">
      <c r="B29" s="180" t="str">
        <f>IF(Budgetteret!B29="","",Budgetteret!B29)</f>
        <v>Personalegoder og multimedier</v>
      </c>
      <c r="C29" s="181"/>
      <c r="D29" s="22">
        <f t="shared" si="2"/>
        <v>0</v>
      </c>
      <c r="E29" s="59" t="str">
        <f>IF(Budgetteret!E29=0,"",Budgetteret!E29)</f>
        <v/>
      </c>
      <c r="F29" s="59" t="str">
        <f>IF(Budgetteret!F29=0,"",Budgetteret!F29)</f>
        <v/>
      </c>
      <c r="G29" s="59" t="str">
        <f>IF(Budgetteret!G29=0,"",Budgetteret!G29)</f>
        <v/>
      </c>
      <c r="H29" s="59" t="str">
        <f>IF(Budgetteret!H29=0,"",Budgetteret!H29)</f>
        <v/>
      </c>
      <c r="I29" s="59" t="str">
        <f>IF(Budgetteret!I29=0,"",Budgetteret!I29)</f>
        <v/>
      </c>
      <c r="J29" s="59" t="str">
        <f>IF(Budgetteret!J29=0,"",Budgetteret!J29)</f>
        <v/>
      </c>
      <c r="K29" s="59" t="str">
        <f>IF(Budgetteret!K29=0,"",Budgetteret!K29)</f>
        <v/>
      </c>
      <c r="L29" s="59" t="str">
        <f>IF(Budgetteret!L29=0,"",Budgetteret!L29)</f>
        <v/>
      </c>
      <c r="M29" s="59" t="str">
        <f>IF(Budgetteret!M29=0,"",Budgetteret!M29)</f>
        <v/>
      </c>
      <c r="N29" s="59" t="str">
        <f>IF(Budgetteret!N29=0,"",Budgetteret!N29)</f>
        <v/>
      </c>
      <c r="O29" s="59" t="str">
        <f>IF(Budgetteret!O29=0,"",Budgetteret!O29)</f>
        <v/>
      </c>
      <c r="P29" s="59" t="str">
        <f>IF(Budgetteret!P29=0,"",Budgetteret!P29)</f>
        <v/>
      </c>
      <c r="Q29" s="21"/>
    </row>
    <row r="30" spans="2:20" s="20" customFormat="1" ht="12.75" customHeight="1" x14ac:dyDescent="0.2">
      <c r="B30" s="180" t="str">
        <f>IF(Budgetteret!B30="","",Budgetteret!B30)</f>
        <v>Pensioner</v>
      </c>
      <c r="C30" s="181"/>
      <c r="D30" s="22">
        <f t="shared" si="2"/>
        <v>0</v>
      </c>
      <c r="E30" s="59" t="str">
        <f>IF(Budgetteret!E30=0,"",Budgetteret!E30)</f>
        <v/>
      </c>
      <c r="F30" s="59" t="str">
        <f>IF(Budgetteret!F30=0,"",Budgetteret!F30)</f>
        <v/>
      </c>
      <c r="G30" s="59" t="str">
        <f>IF(Budgetteret!G30=0,"",Budgetteret!G30)</f>
        <v/>
      </c>
      <c r="H30" s="59" t="str">
        <f>IF(Budgetteret!H30=0,"",Budgetteret!H30)</f>
        <v/>
      </c>
      <c r="I30" s="59" t="str">
        <f>IF(Budgetteret!I30=0,"",Budgetteret!I30)</f>
        <v/>
      </c>
      <c r="J30" s="59" t="str">
        <f>IF(Budgetteret!J30=0,"",Budgetteret!J30)</f>
        <v/>
      </c>
      <c r="K30" s="59" t="str">
        <f>IF(Budgetteret!K30=0,"",Budgetteret!K30)</f>
        <v/>
      </c>
      <c r="L30" s="59" t="str">
        <f>IF(Budgetteret!L30=0,"",Budgetteret!L30)</f>
        <v/>
      </c>
      <c r="M30" s="59" t="str">
        <f>IF(Budgetteret!M30=0,"",Budgetteret!M30)</f>
        <v/>
      </c>
      <c r="N30" s="59" t="str">
        <f>IF(Budgetteret!N30=0,"",Budgetteret!N30)</f>
        <v/>
      </c>
      <c r="O30" s="59" t="str">
        <f>IF(Budgetteret!O30=0,"",Budgetteret!O30)</f>
        <v/>
      </c>
      <c r="P30" s="59" t="str">
        <f>IF(Budgetteret!P30=0,"",Budgetteret!P30)</f>
        <v/>
      </c>
      <c r="Q30" s="21"/>
    </row>
    <row r="31" spans="2:20" s="20" customFormat="1" ht="12.75" customHeight="1" x14ac:dyDescent="0.2">
      <c r="B31" s="180" t="str">
        <f>IF(Budgetteret!B31="","",Budgetteret!B31)</f>
        <v>AER</v>
      </c>
      <c r="C31" s="181"/>
      <c r="D31" s="22">
        <f t="shared" si="2"/>
        <v>0</v>
      </c>
      <c r="E31" s="59" t="str">
        <f>IF(Budgetteret!E31=0,"",Budgetteret!E31)</f>
        <v/>
      </c>
      <c r="F31" s="59" t="str">
        <f>IF(Budgetteret!F31=0,"",Budgetteret!F31)</f>
        <v/>
      </c>
      <c r="G31" s="59" t="str">
        <f>IF(Budgetteret!G31=0,"",Budgetteret!G31)</f>
        <v/>
      </c>
      <c r="H31" s="59" t="str">
        <f>IF(Budgetteret!H31=0,"",Budgetteret!H31)</f>
        <v/>
      </c>
      <c r="I31" s="59" t="str">
        <f>IF(Budgetteret!I31=0,"",Budgetteret!I31)</f>
        <v/>
      </c>
      <c r="J31" s="59" t="str">
        <f>IF(Budgetteret!J31=0,"",Budgetteret!J31)</f>
        <v/>
      </c>
      <c r="K31" s="59" t="str">
        <f>IF(Budgetteret!K31=0,"",Budgetteret!K31)</f>
        <v/>
      </c>
      <c r="L31" s="59" t="str">
        <f>IF(Budgetteret!L31=0,"",Budgetteret!L31)</f>
        <v/>
      </c>
      <c r="M31" s="59" t="str">
        <f>IF(Budgetteret!M31=0,"",Budgetteret!M31)</f>
        <v/>
      </c>
      <c r="N31" s="59" t="str">
        <f>IF(Budgetteret!N31=0,"",Budgetteret!N31)</f>
        <v/>
      </c>
      <c r="O31" s="59" t="str">
        <f>IF(Budgetteret!O31=0,"",Budgetteret!O31)</f>
        <v/>
      </c>
      <c r="P31" s="59" t="str">
        <f>IF(Budgetteret!P31=0,"",Budgetteret!P31)</f>
        <v/>
      </c>
      <c r="Q31" s="21"/>
    </row>
    <row r="32" spans="2:20" s="20" customFormat="1" ht="12.75" customHeight="1" x14ac:dyDescent="0.2">
      <c r="B32" s="180" t="str">
        <f>IF(Budgetteret!B32="","",Budgetteret!B32)</f>
        <v>ATP</v>
      </c>
      <c r="C32" s="181"/>
      <c r="D32" s="22">
        <f t="shared" si="2"/>
        <v>0</v>
      </c>
      <c r="E32" s="59" t="str">
        <f>IF(Budgetteret!E32=0,"",Budgetteret!E32)</f>
        <v/>
      </c>
      <c r="F32" s="59" t="str">
        <f>IF(Budgetteret!F32=0,"",Budgetteret!F32)</f>
        <v/>
      </c>
      <c r="G32" s="59" t="str">
        <f>IF(Budgetteret!G32=0,"",Budgetteret!G32)</f>
        <v/>
      </c>
      <c r="H32" s="59" t="str">
        <f>IF(Budgetteret!H32=0,"",Budgetteret!H32)</f>
        <v/>
      </c>
      <c r="I32" s="59" t="str">
        <f>IF(Budgetteret!I32=0,"",Budgetteret!I32)</f>
        <v/>
      </c>
      <c r="J32" s="59" t="str">
        <f>IF(Budgetteret!J32=0,"",Budgetteret!J32)</f>
        <v/>
      </c>
      <c r="K32" s="59" t="str">
        <f>IF(Budgetteret!K32=0,"",Budgetteret!K32)</f>
        <v/>
      </c>
      <c r="L32" s="59" t="str">
        <f>IF(Budgetteret!L32=0,"",Budgetteret!L32)</f>
        <v/>
      </c>
      <c r="M32" s="59" t="str">
        <f>IF(Budgetteret!M32=0,"",Budgetteret!M32)</f>
        <v/>
      </c>
      <c r="N32" s="59" t="str">
        <f>IF(Budgetteret!N32=0,"",Budgetteret!N32)</f>
        <v/>
      </c>
      <c r="O32" s="59" t="str">
        <f>IF(Budgetteret!O32=0,"",Budgetteret!O32)</f>
        <v/>
      </c>
      <c r="P32" s="59" t="str">
        <f>IF(Budgetteret!P32=0,"",Budgetteret!P32)</f>
        <v/>
      </c>
      <c r="Q32" s="21"/>
    </row>
    <row r="33" spans="1:17" s="20" customFormat="1" ht="12.75" customHeight="1" x14ac:dyDescent="0.2">
      <c r="B33" s="180" t="str">
        <f>IF(Budgetteret!B33="","",Budgetteret!B33)</f>
        <v>Kørselsgodtgørelse</v>
      </c>
      <c r="C33" s="181"/>
      <c r="D33" s="22">
        <f t="shared" si="2"/>
        <v>0</v>
      </c>
      <c r="E33" s="59" t="str">
        <f>IF(Budgetteret!E33=0,"",Budgetteret!E33)</f>
        <v/>
      </c>
      <c r="F33" s="59" t="str">
        <f>IF(Budgetteret!F33=0,"",Budgetteret!F33)</f>
        <v/>
      </c>
      <c r="G33" s="59" t="str">
        <f>IF(Budgetteret!G33=0,"",Budgetteret!G33)</f>
        <v/>
      </c>
      <c r="H33" s="59" t="str">
        <f>IF(Budgetteret!H33=0,"",Budgetteret!H33)</f>
        <v/>
      </c>
      <c r="I33" s="59" t="str">
        <f>IF(Budgetteret!I33=0,"",Budgetteret!I33)</f>
        <v/>
      </c>
      <c r="J33" s="59" t="str">
        <f>IF(Budgetteret!J33=0,"",Budgetteret!J33)</f>
        <v/>
      </c>
      <c r="K33" s="59" t="str">
        <f>IF(Budgetteret!K33=0,"",Budgetteret!K33)</f>
        <v/>
      </c>
      <c r="L33" s="59" t="str">
        <f>IF(Budgetteret!L33=0,"",Budgetteret!L33)</f>
        <v/>
      </c>
      <c r="M33" s="59" t="str">
        <f>IF(Budgetteret!M33=0,"",Budgetteret!M33)</f>
        <v/>
      </c>
      <c r="N33" s="59" t="str">
        <f>IF(Budgetteret!N33=0,"",Budgetteret!N33)</f>
        <v/>
      </c>
      <c r="O33" s="59" t="str">
        <f>IF(Budgetteret!O33=0,"",Budgetteret!O33)</f>
        <v/>
      </c>
      <c r="P33" s="59" t="str">
        <f>IF(Budgetteret!P33=0,"",Budgetteret!P33)</f>
        <v/>
      </c>
      <c r="Q33" s="21"/>
    </row>
    <row r="34" spans="1:17" s="20" customFormat="1" ht="12.75" customHeight="1" x14ac:dyDescent="0.2">
      <c r="B34" s="180" t="str">
        <f>IF(Budgetteret!B34="","",Budgetteret!B34)</f>
        <v>Øvrige personaleudgifter</v>
      </c>
      <c r="C34" s="181"/>
      <c r="D34" s="22">
        <f t="shared" si="2"/>
        <v>0</v>
      </c>
      <c r="E34" s="59" t="str">
        <f>IF(Budgetteret!E34=0,"",Budgetteret!E34)</f>
        <v/>
      </c>
      <c r="F34" s="59" t="str">
        <f>IF(Budgetteret!F34=0,"",Budgetteret!F34)</f>
        <v/>
      </c>
      <c r="G34" s="59" t="str">
        <f>IF(Budgetteret!G34=0,"",Budgetteret!G34)</f>
        <v/>
      </c>
      <c r="H34" s="59" t="str">
        <f>IF(Budgetteret!H34=0,"",Budgetteret!H34)</f>
        <v/>
      </c>
      <c r="I34" s="59" t="str">
        <f>IF(Budgetteret!I34=0,"",Budgetteret!I34)</f>
        <v/>
      </c>
      <c r="J34" s="59" t="str">
        <f>IF(Budgetteret!J34=0,"",Budgetteret!J34)</f>
        <v/>
      </c>
      <c r="K34" s="59" t="str">
        <f>IF(Budgetteret!K34=0,"",Budgetteret!K34)</f>
        <v/>
      </c>
      <c r="L34" s="59" t="str">
        <f>IF(Budgetteret!L34=0,"",Budgetteret!L34)</f>
        <v/>
      </c>
      <c r="M34" s="59" t="str">
        <f>IF(Budgetteret!M34=0,"",Budgetteret!M34)</f>
        <v/>
      </c>
      <c r="N34" s="59" t="str">
        <f>IF(Budgetteret!N34=0,"",Budgetteret!N34)</f>
        <v/>
      </c>
      <c r="O34" s="59" t="str">
        <f>IF(Budgetteret!O34=0,"",Budgetteret!O34)</f>
        <v/>
      </c>
      <c r="P34" s="59" t="str">
        <f>IF(Budgetteret!P34=0,"",Budgetteret!P34)</f>
        <v/>
      </c>
      <c r="Q34" s="21"/>
    </row>
    <row r="35" spans="1:17" s="20" customFormat="1" ht="12.75" customHeight="1" x14ac:dyDescent="0.2">
      <c r="B35" s="180" t="str">
        <f>IF(Budgetteret!B35="","",Budgetteret!B35)</f>
        <v>Kursus og uddannelse</v>
      </c>
      <c r="C35" s="181"/>
      <c r="D35" s="22">
        <f t="shared" si="2"/>
        <v>0</v>
      </c>
      <c r="E35" s="59" t="str">
        <f>IF(Budgetteret!E35=0,"",Budgetteret!E35)</f>
        <v/>
      </c>
      <c r="F35" s="59" t="str">
        <f>IF(Budgetteret!F35=0,"",Budgetteret!F35)</f>
        <v/>
      </c>
      <c r="G35" s="59" t="str">
        <f>IF(Budgetteret!G35=0,"",Budgetteret!G35)</f>
        <v/>
      </c>
      <c r="H35" s="59" t="str">
        <f>IF(Budgetteret!H35=0,"",Budgetteret!H35)</f>
        <v/>
      </c>
      <c r="I35" s="59" t="str">
        <f>IF(Budgetteret!I35=0,"",Budgetteret!I35)</f>
        <v/>
      </c>
      <c r="J35" s="59" t="str">
        <f>IF(Budgetteret!J35=0,"",Budgetteret!J35)</f>
        <v/>
      </c>
      <c r="K35" s="59" t="str">
        <f>IF(Budgetteret!K35=0,"",Budgetteret!K35)</f>
        <v/>
      </c>
      <c r="L35" s="59" t="str">
        <f>IF(Budgetteret!L35=0,"",Budgetteret!L35)</f>
        <v/>
      </c>
      <c r="M35" s="59" t="str">
        <f>IF(Budgetteret!M35=0,"",Budgetteret!M35)</f>
        <v/>
      </c>
      <c r="N35" s="59" t="str">
        <f>IF(Budgetteret!N35=0,"",Budgetteret!N35)</f>
        <v/>
      </c>
      <c r="O35" s="59" t="str">
        <f>IF(Budgetteret!O35=0,"",Budgetteret!O35)</f>
        <v/>
      </c>
      <c r="P35" s="59" t="str">
        <f>IF(Budgetteret!P35=0,"",Budgetteret!P35)</f>
        <v/>
      </c>
      <c r="Q35" s="21"/>
    </row>
    <row r="36" spans="1:17" s="20" customFormat="1" ht="12.75" customHeight="1" x14ac:dyDescent="0.2">
      <c r="B36" s="180" t="str">
        <f>IF(Budgetteret!B36="","",Budgetteret!B36)</f>
        <v/>
      </c>
      <c r="C36" s="181"/>
      <c r="D36" s="22">
        <f t="shared" si="2"/>
        <v>0</v>
      </c>
      <c r="E36" s="59" t="str">
        <f>IF(Budgetteret!E36=0,"",Budgetteret!E36)</f>
        <v/>
      </c>
      <c r="F36" s="59" t="str">
        <f>IF(Budgetteret!F36=0,"",Budgetteret!F36)</f>
        <v/>
      </c>
      <c r="G36" s="59" t="str">
        <f>IF(Budgetteret!G36=0,"",Budgetteret!G36)</f>
        <v/>
      </c>
      <c r="H36" s="59" t="str">
        <f>IF(Budgetteret!H36=0,"",Budgetteret!H36)</f>
        <v/>
      </c>
      <c r="I36" s="59" t="str">
        <f>IF(Budgetteret!I36=0,"",Budgetteret!I36)</f>
        <v/>
      </c>
      <c r="J36" s="59" t="str">
        <f>IF(Budgetteret!J36=0,"",Budgetteret!J36)</f>
        <v/>
      </c>
      <c r="K36" s="59" t="str">
        <f>IF(Budgetteret!K36=0,"",Budgetteret!K36)</f>
        <v/>
      </c>
      <c r="L36" s="59" t="str">
        <f>IF(Budgetteret!L36=0,"",Budgetteret!L36)</f>
        <v/>
      </c>
      <c r="M36" s="59" t="str">
        <f>IF(Budgetteret!M36=0,"",Budgetteret!M36)</f>
        <v/>
      </c>
      <c r="N36" s="59" t="str">
        <f>IF(Budgetteret!N36=0,"",Budgetteret!N36)</f>
        <v/>
      </c>
      <c r="O36" s="59" t="str">
        <f>IF(Budgetteret!O36=0,"",Budgetteret!O36)</f>
        <v/>
      </c>
      <c r="P36" s="59" t="str">
        <f>IF(Budgetteret!P36=0,"",Budgetteret!P36)</f>
        <v/>
      </c>
      <c r="Q36" s="21"/>
    </row>
    <row r="37" spans="1:17" s="20" customFormat="1" ht="12.75" customHeight="1" x14ac:dyDescent="0.2">
      <c r="B37" s="180" t="str">
        <f>IF(Budgetteret!B37="","",Budgetteret!B37)</f>
        <v>Salgs- og rejseomkostninger</v>
      </c>
      <c r="C37" s="181"/>
      <c r="D37" s="22">
        <f t="shared" si="2"/>
        <v>0</v>
      </c>
      <c r="E37" s="59" t="str">
        <f>IF(Budgetteret!E37=0,"",Budgetteret!E37)</f>
        <v/>
      </c>
      <c r="F37" s="59" t="str">
        <f>IF(Budgetteret!F37=0,"",Budgetteret!F37)</f>
        <v/>
      </c>
      <c r="G37" s="59" t="str">
        <f>IF(Budgetteret!G37=0,"",Budgetteret!G37)</f>
        <v/>
      </c>
      <c r="H37" s="59" t="str">
        <f>IF(Budgetteret!H37=0,"",Budgetteret!H37)</f>
        <v/>
      </c>
      <c r="I37" s="59" t="str">
        <f>IF(Budgetteret!I37=0,"",Budgetteret!I37)</f>
        <v/>
      </c>
      <c r="J37" s="59" t="str">
        <f>IF(Budgetteret!J37=0,"",Budgetteret!J37)</f>
        <v/>
      </c>
      <c r="K37" s="59" t="str">
        <f>IF(Budgetteret!K37=0,"",Budgetteret!K37)</f>
        <v/>
      </c>
      <c r="L37" s="59" t="str">
        <f>IF(Budgetteret!L37=0,"",Budgetteret!L37)</f>
        <v/>
      </c>
      <c r="M37" s="59" t="str">
        <f>IF(Budgetteret!M37=0,"",Budgetteret!M37)</f>
        <v/>
      </c>
      <c r="N37" s="59" t="str">
        <f>IF(Budgetteret!N37=0,"",Budgetteret!N37)</f>
        <v/>
      </c>
      <c r="O37" s="59" t="str">
        <f>IF(Budgetteret!O37=0,"",Budgetteret!O37)</f>
        <v/>
      </c>
      <c r="P37" s="59" t="str">
        <f>IF(Budgetteret!P37=0,"",Budgetteret!P37)</f>
        <v/>
      </c>
      <c r="Q37" s="21"/>
    </row>
    <row r="38" spans="1:17" s="20" customFormat="1" ht="12.75" customHeight="1" x14ac:dyDescent="0.2">
      <c r="B38" s="180" t="str">
        <f>IF(Budgetteret!B38="","",Budgetteret!B38)</f>
        <v>Restaurationsbesøg</v>
      </c>
      <c r="C38" s="181"/>
      <c r="D38" s="22">
        <f t="shared" si="2"/>
        <v>0</v>
      </c>
      <c r="E38" s="59" t="str">
        <f>IF(Budgetteret!E38=0,"",Budgetteret!E38)</f>
        <v/>
      </c>
      <c r="F38" s="59" t="str">
        <f>IF(Budgetteret!F38=0,"",Budgetteret!F38)</f>
        <v/>
      </c>
      <c r="G38" s="59" t="str">
        <f>IF(Budgetteret!G38=0,"",Budgetteret!G38)</f>
        <v/>
      </c>
      <c r="H38" s="59" t="str">
        <f>IF(Budgetteret!H38=0,"",Budgetteret!H38)</f>
        <v/>
      </c>
      <c r="I38" s="59" t="str">
        <f>IF(Budgetteret!I38=0,"",Budgetteret!I38)</f>
        <v/>
      </c>
      <c r="J38" s="59" t="str">
        <f>IF(Budgetteret!J38=0,"",Budgetteret!J38)</f>
        <v/>
      </c>
      <c r="K38" s="59" t="str">
        <f>IF(Budgetteret!K38=0,"",Budgetteret!K38)</f>
        <v/>
      </c>
      <c r="L38" s="59" t="str">
        <f>IF(Budgetteret!L38=0,"",Budgetteret!L38)</f>
        <v/>
      </c>
      <c r="M38" s="59" t="str">
        <f>IF(Budgetteret!M38=0,"",Budgetteret!M38)</f>
        <v/>
      </c>
      <c r="N38" s="59" t="str">
        <f>IF(Budgetteret!N38=0,"",Budgetteret!N38)</f>
        <v/>
      </c>
      <c r="O38" s="59" t="str">
        <f>IF(Budgetteret!O38=0,"",Budgetteret!O38)</f>
        <v/>
      </c>
      <c r="P38" s="59" t="str">
        <f>IF(Budgetteret!P38=0,"",Budgetteret!P38)</f>
        <v/>
      </c>
      <c r="Q38" s="21"/>
    </row>
    <row r="39" spans="1:17" s="20" customFormat="1" ht="12.75" customHeight="1" x14ac:dyDescent="0.2">
      <c r="B39" s="180" t="str">
        <f>IF(Budgetteret!B39="","",Budgetteret!B39)</f>
        <v>Gaver og blomster</v>
      </c>
      <c r="C39" s="181"/>
      <c r="D39" s="22">
        <f t="shared" si="2"/>
        <v>0</v>
      </c>
      <c r="E39" s="59" t="str">
        <f>IF(Budgetteret!E39=0,"",Budgetteret!E39)</f>
        <v/>
      </c>
      <c r="F39" s="59" t="str">
        <f>IF(Budgetteret!F39=0,"",Budgetteret!F39)</f>
        <v/>
      </c>
      <c r="G39" s="59" t="str">
        <f>IF(Budgetteret!G39=0,"",Budgetteret!G39)</f>
        <v/>
      </c>
      <c r="H39" s="59" t="str">
        <f>IF(Budgetteret!H39=0,"",Budgetteret!H39)</f>
        <v/>
      </c>
      <c r="I39" s="59" t="str">
        <f>IF(Budgetteret!I39=0,"",Budgetteret!I39)</f>
        <v/>
      </c>
      <c r="J39" s="59" t="str">
        <f>IF(Budgetteret!J39=0,"",Budgetteret!J39)</f>
        <v/>
      </c>
      <c r="K39" s="59" t="str">
        <f>IF(Budgetteret!K39=0,"",Budgetteret!K39)</f>
        <v/>
      </c>
      <c r="L39" s="59" t="str">
        <f>IF(Budgetteret!L39=0,"",Budgetteret!L39)</f>
        <v/>
      </c>
      <c r="M39" s="59" t="str">
        <f>IF(Budgetteret!M39=0,"",Budgetteret!M39)</f>
        <v/>
      </c>
      <c r="N39" s="59" t="str">
        <f>IF(Budgetteret!N39=0,"",Budgetteret!N39)</f>
        <v/>
      </c>
      <c r="O39" s="59" t="str">
        <f>IF(Budgetteret!O39=0,"",Budgetteret!O39)</f>
        <v/>
      </c>
      <c r="P39" s="59" t="str">
        <f>IF(Budgetteret!P39=0,"",Budgetteret!P39)</f>
        <v/>
      </c>
      <c r="Q39" s="21"/>
    </row>
    <row r="40" spans="1:17" s="20" customFormat="1" ht="12.75" customHeight="1" x14ac:dyDescent="0.2">
      <c r="B40" s="180" t="str">
        <f>IF(Budgetteret!B40="","",Budgetteret!B40)</f>
        <v>Rejseudgifter</v>
      </c>
      <c r="C40" s="181"/>
      <c r="D40" s="22">
        <f t="shared" si="2"/>
        <v>0</v>
      </c>
      <c r="E40" s="59" t="str">
        <f>IF(Budgetteret!E40=0,"",Budgetteret!E40)</f>
        <v/>
      </c>
      <c r="F40" s="59" t="str">
        <f>IF(Budgetteret!F40=0,"",Budgetteret!F40)</f>
        <v/>
      </c>
      <c r="G40" s="59" t="str">
        <f>IF(Budgetteret!G40=0,"",Budgetteret!G40)</f>
        <v/>
      </c>
      <c r="H40" s="59" t="str">
        <f>IF(Budgetteret!H40=0,"",Budgetteret!H40)</f>
        <v/>
      </c>
      <c r="I40" s="59" t="str">
        <f>IF(Budgetteret!I40=0,"",Budgetteret!I40)</f>
        <v/>
      </c>
      <c r="J40" s="59" t="str">
        <f>IF(Budgetteret!J40=0,"",Budgetteret!J40)</f>
        <v/>
      </c>
      <c r="K40" s="59" t="str">
        <f>IF(Budgetteret!K40=0,"",Budgetteret!K40)</f>
        <v/>
      </c>
      <c r="L40" s="59" t="str">
        <f>IF(Budgetteret!L40=0,"",Budgetteret!L40)</f>
        <v/>
      </c>
      <c r="M40" s="59" t="str">
        <f>IF(Budgetteret!M40=0,"",Budgetteret!M40)</f>
        <v/>
      </c>
      <c r="N40" s="59" t="str">
        <f>IF(Budgetteret!N40=0,"",Budgetteret!N40)</f>
        <v/>
      </c>
      <c r="O40" s="59" t="str">
        <f>IF(Budgetteret!O40=0,"",Budgetteret!O40)</f>
        <v/>
      </c>
      <c r="P40" s="59" t="str">
        <f>IF(Budgetteret!P40=0,"",Budgetteret!P40)</f>
        <v/>
      </c>
      <c r="Q40" s="21"/>
    </row>
    <row r="41" spans="1:17" s="20" customFormat="1" ht="12.75" customHeight="1" x14ac:dyDescent="0.2">
      <c r="B41" s="180" t="str">
        <f>IF(Budgetteret!B41="","",Budgetteret!B41)</f>
        <v>Annoner og reklame</v>
      </c>
      <c r="C41" s="181"/>
      <c r="D41" s="22">
        <f t="shared" si="2"/>
        <v>0</v>
      </c>
      <c r="E41" s="59" t="str">
        <f>IF(Budgetteret!E41=0,"",Budgetteret!E41)</f>
        <v/>
      </c>
      <c r="F41" s="59" t="str">
        <f>IF(Budgetteret!F41=0,"",Budgetteret!F41)</f>
        <v/>
      </c>
      <c r="G41" s="59" t="str">
        <f>IF(Budgetteret!G41=0,"",Budgetteret!G41)</f>
        <v/>
      </c>
      <c r="H41" s="59" t="str">
        <f>IF(Budgetteret!H41=0,"",Budgetteret!H41)</f>
        <v/>
      </c>
      <c r="I41" s="59" t="str">
        <f>IF(Budgetteret!I41=0,"",Budgetteret!I41)</f>
        <v/>
      </c>
      <c r="J41" s="59" t="str">
        <f>IF(Budgetteret!J41=0,"",Budgetteret!J41)</f>
        <v/>
      </c>
      <c r="K41" s="59" t="str">
        <f>IF(Budgetteret!K41=0,"",Budgetteret!K41)</f>
        <v/>
      </c>
      <c r="L41" s="59" t="str">
        <f>IF(Budgetteret!L41=0,"",Budgetteret!L41)</f>
        <v/>
      </c>
      <c r="M41" s="59" t="str">
        <f>IF(Budgetteret!M41=0,"",Budgetteret!M41)</f>
        <v/>
      </c>
      <c r="N41" s="59" t="str">
        <f>IF(Budgetteret!N41=0,"",Budgetteret!N41)</f>
        <v/>
      </c>
      <c r="O41" s="59" t="str">
        <f>IF(Budgetteret!O41=0,"",Budgetteret!O41)</f>
        <v/>
      </c>
      <c r="P41" s="59" t="str">
        <f>IF(Budgetteret!P41=0,"",Budgetteret!P41)</f>
        <v/>
      </c>
      <c r="Q41" s="21"/>
    </row>
    <row r="42" spans="1:17" s="20" customFormat="1" ht="12.75" customHeight="1" x14ac:dyDescent="0.2">
      <c r="B42" s="180" t="str">
        <f>IF(Budgetteret!B42="","",Budgetteret!B42)</f>
        <v/>
      </c>
      <c r="C42" s="181"/>
      <c r="D42" s="22">
        <f t="shared" si="2"/>
        <v>0</v>
      </c>
      <c r="E42" s="59" t="str">
        <f>IF(Budgetteret!E42=0,"",Budgetteret!E42)</f>
        <v/>
      </c>
      <c r="F42" s="59" t="str">
        <f>IF(Budgetteret!F42=0,"",Budgetteret!F42)</f>
        <v/>
      </c>
      <c r="G42" s="59" t="str">
        <f>IF(Budgetteret!G42=0,"",Budgetteret!G42)</f>
        <v/>
      </c>
      <c r="H42" s="59" t="str">
        <f>IF(Budgetteret!H42=0,"",Budgetteret!H42)</f>
        <v/>
      </c>
      <c r="I42" s="59" t="str">
        <f>IF(Budgetteret!I42=0,"",Budgetteret!I42)</f>
        <v/>
      </c>
      <c r="J42" s="59" t="str">
        <f>IF(Budgetteret!J42=0,"",Budgetteret!J42)</f>
        <v/>
      </c>
      <c r="K42" s="59" t="str">
        <f>IF(Budgetteret!K42=0,"",Budgetteret!K42)</f>
        <v/>
      </c>
      <c r="L42" s="59" t="str">
        <f>IF(Budgetteret!L42=0,"",Budgetteret!L42)</f>
        <v/>
      </c>
      <c r="M42" s="59" t="str">
        <f>IF(Budgetteret!M42=0,"",Budgetteret!M42)</f>
        <v/>
      </c>
      <c r="N42" s="59" t="str">
        <f>IF(Budgetteret!N42=0,"",Budgetteret!N42)</f>
        <v/>
      </c>
      <c r="O42" s="59" t="str">
        <f>IF(Budgetteret!O42=0,"",Budgetteret!O42)</f>
        <v/>
      </c>
      <c r="P42" s="59" t="str">
        <f>IF(Budgetteret!P42=0,"",Budgetteret!P42)</f>
        <v/>
      </c>
      <c r="Q42" s="21"/>
    </row>
    <row r="43" spans="1:17" s="20" customFormat="1" ht="12.75" customHeight="1" x14ac:dyDescent="0.2">
      <c r="B43" s="180" t="str">
        <f>IF(Budgetteret!B43="","",Budgetteret!B43)</f>
        <v>Bildrift</v>
      </c>
      <c r="C43" s="181"/>
      <c r="D43" s="22">
        <f t="shared" si="2"/>
        <v>0</v>
      </c>
      <c r="E43" s="59" t="str">
        <f>IF(Budgetteret!E43=0,"",Budgetteret!E43)</f>
        <v/>
      </c>
      <c r="F43" s="59" t="str">
        <f>IF(Budgetteret!F43=0,"",Budgetteret!F43)</f>
        <v/>
      </c>
      <c r="G43" s="59" t="str">
        <f>IF(Budgetteret!G43=0,"",Budgetteret!G43)</f>
        <v/>
      </c>
      <c r="H43" s="59" t="str">
        <f>IF(Budgetteret!H43=0,"",Budgetteret!H43)</f>
        <v/>
      </c>
      <c r="I43" s="59" t="str">
        <f>IF(Budgetteret!I43=0,"",Budgetteret!I43)</f>
        <v/>
      </c>
      <c r="J43" s="59" t="str">
        <f>IF(Budgetteret!J43=0,"",Budgetteret!J43)</f>
        <v/>
      </c>
      <c r="K43" s="59" t="str">
        <f>IF(Budgetteret!K43=0,"",Budgetteret!K43)</f>
        <v/>
      </c>
      <c r="L43" s="59" t="str">
        <f>IF(Budgetteret!L43=0,"",Budgetteret!L43)</f>
        <v/>
      </c>
      <c r="M43" s="59" t="str">
        <f>IF(Budgetteret!M43=0,"",Budgetteret!M43)</f>
        <v/>
      </c>
      <c r="N43" s="59" t="str">
        <f>IF(Budgetteret!N43=0,"",Budgetteret!N43)</f>
        <v/>
      </c>
      <c r="O43" s="59" t="str">
        <f>IF(Budgetteret!O43=0,"",Budgetteret!O43)</f>
        <v/>
      </c>
      <c r="P43" s="59" t="str">
        <f>IF(Budgetteret!P43=0,"",Budgetteret!P43)</f>
        <v/>
      </c>
      <c r="Q43" s="21"/>
    </row>
    <row r="44" spans="1:17" s="20" customFormat="1" ht="12.75" customHeight="1" x14ac:dyDescent="0.2">
      <c r="B44" s="180" t="str">
        <f>IF(Budgetteret!B44="","",Budgetteret!B44)</f>
        <v>Brændstof</v>
      </c>
      <c r="C44" s="181"/>
      <c r="D44" s="22">
        <f t="shared" si="2"/>
        <v>0</v>
      </c>
      <c r="E44" s="59" t="str">
        <f>IF(Budgetteret!E44=0,"",Budgetteret!E44)</f>
        <v/>
      </c>
      <c r="F44" s="59" t="str">
        <f>IF(Budgetteret!F44=0,"",Budgetteret!F44)</f>
        <v/>
      </c>
      <c r="G44" s="59" t="str">
        <f>IF(Budgetteret!G44=0,"",Budgetteret!G44)</f>
        <v/>
      </c>
      <c r="H44" s="59" t="str">
        <f>IF(Budgetteret!H44=0,"",Budgetteret!H44)</f>
        <v/>
      </c>
      <c r="I44" s="59" t="str">
        <f>IF(Budgetteret!I44=0,"",Budgetteret!I44)</f>
        <v/>
      </c>
      <c r="J44" s="59" t="str">
        <f>IF(Budgetteret!J44=0,"",Budgetteret!J44)</f>
        <v/>
      </c>
      <c r="K44" s="59" t="str">
        <f>IF(Budgetteret!K44=0,"",Budgetteret!K44)</f>
        <v/>
      </c>
      <c r="L44" s="59" t="str">
        <f>IF(Budgetteret!L44=0,"",Budgetteret!L44)</f>
        <v/>
      </c>
      <c r="M44" s="59" t="str">
        <f>IF(Budgetteret!M44=0,"",Budgetteret!M44)</f>
        <v/>
      </c>
      <c r="N44" s="59" t="str">
        <f>IF(Budgetteret!N44=0,"",Budgetteret!N44)</f>
        <v/>
      </c>
      <c r="O44" s="59" t="str">
        <f>IF(Budgetteret!O44=0,"",Budgetteret!O44)</f>
        <v/>
      </c>
      <c r="P44" s="59" t="str">
        <f>IF(Budgetteret!P44=0,"",Budgetteret!P44)</f>
        <v/>
      </c>
      <c r="Q44" s="21"/>
    </row>
    <row r="45" spans="1:17" s="20" customFormat="1" ht="12.75" customHeight="1" x14ac:dyDescent="0.2">
      <c r="B45" s="180" t="str">
        <f>IF(Budgetteret!B45="","",Budgetteret!B45)</f>
        <v>Bilforsikring</v>
      </c>
      <c r="C45" s="181"/>
      <c r="D45" s="22">
        <f t="shared" si="2"/>
        <v>0</v>
      </c>
      <c r="E45" s="59" t="str">
        <f>IF(Budgetteret!E45=0,"",Budgetteret!E45)</f>
        <v/>
      </c>
      <c r="F45" s="59" t="str">
        <f>IF(Budgetteret!F45=0,"",Budgetteret!F45)</f>
        <v/>
      </c>
      <c r="G45" s="59" t="str">
        <f>IF(Budgetteret!G45=0,"",Budgetteret!G45)</f>
        <v/>
      </c>
      <c r="H45" s="59" t="str">
        <f>IF(Budgetteret!H45=0,"",Budgetteret!H45)</f>
        <v/>
      </c>
      <c r="I45" s="59" t="str">
        <f>IF(Budgetteret!I45=0,"",Budgetteret!I45)</f>
        <v/>
      </c>
      <c r="J45" s="59" t="str">
        <f>IF(Budgetteret!J45=0,"",Budgetteret!J45)</f>
        <v/>
      </c>
      <c r="K45" s="59" t="str">
        <f>IF(Budgetteret!K45=0,"",Budgetteret!K45)</f>
        <v/>
      </c>
      <c r="L45" s="59" t="str">
        <f>IF(Budgetteret!L45=0,"",Budgetteret!L45)</f>
        <v/>
      </c>
      <c r="M45" s="59" t="str">
        <f>IF(Budgetteret!M45=0,"",Budgetteret!M45)</f>
        <v/>
      </c>
      <c r="N45" s="59" t="str">
        <f>IF(Budgetteret!N45=0,"",Budgetteret!N45)</f>
        <v/>
      </c>
      <c r="O45" s="59" t="str">
        <f>IF(Budgetteret!O45=0,"",Budgetteret!O45)</f>
        <v/>
      </c>
      <c r="P45" s="59" t="str">
        <f>IF(Budgetteret!P45=0,"",Budgetteret!P45)</f>
        <v/>
      </c>
      <c r="Q45" s="21"/>
    </row>
    <row r="46" spans="1:17" s="20" customFormat="1" ht="12.75" customHeight="1" x14ac:dyDescent="0.2">
      <c r="B46" s="180" t="str">
        <f>IF(Budgetteret!B46="","",Budgetteret!B46)</f>
        <v>Vægtafgift</v>
      </c>
      <c r="C46" s="181"/>
      <c r="D46" s="22">
        <f t="shared" si="2"/>
        <v>0</v>
      </c>
      <c r="E46" s="59" t="str">
        <f>IF(Budgetteret!E46=0,"",Budgetteret!E46)</f>
        <v/>
      </c>
      <c r="F46" s="59" t="str">
        <f>IF(Budgetteret!F46=0,"",Budgetteret!F46)</f>
        <v/>
      </c>
      <c r="G46" s="59" t="str">
        <f>IF(Budgetteret!G46=0,"",Budgetteret!G46)</f>
        <v/>
      </c>
      <c r="H46" s="59" t="str">
        <f>IF(Budgetteret!H46=0,"",Budgetteret!H46)</f>
        <v/>
      </c>
      <c r="I46" s="59" t="str">
        <f>IF(Budgetteret!I46=0,"",Budgetteret!I46)</f>
        <v/>
      </c>
      <c r="J46" s="59" t="str">
        <f>IF(Budgetteret!J46=0,"",Budgetteret!J46)</f>
        <v/>
      </c>
      <c r="K46" s="59" t="str">
        <f>IF(Budgetteret!K46=0,"",Budgetteret!K46)</f>
        <v/>
      </c>
      <c r="L46" s="59" t="str">
        <f>IF(Budgetteret!L46=0,"",Budgetteret!L46)</f>
        <v/>
      </c>
      <c r="M46" s="59" t="str">
        <f>IF(Budgetteret!M46=0,"",Budgetteret!M46)</f>
        <v/>
      </c>
      <c r="N46" s="59" t="str">
        <f>IF(Budgetteret!N46=0,"",Budgetteret!N46)</f>
        <v/>
      </c>
      <c r="O46" s="59" t="str">
        <f>IF(Budgetteret!O46=0,"",Budgetteret!O46)</f>
        <v/>
      </c>
      <c r="P46" s="59" t="str">
        <f>IF(Budgetteret!P46=0,"",Budgetteret!P46)</f>
        <v/>
      </c>
      <c r="Q46" s="21"/>
    </row>
    <row r="47" spans="1:17" s="20" customFormat="1" ht="12.75" customHeight="1" x14ac:dyDescent="0.2">
      <c r="B47" s="180" t="str">
        <f>IF(Budgetteret!B47="","",Budgetteret!B47)</f>
        <v>Reparation/vedligeholdelse</v>
      </c>
      <c r="C47" s="181"/>
      <c r="D47" s="22">
        <f t="shared" si="2"/>
        <v>0</v>
      </c>
      <c r="E47" s="59" t="str">
        <f>IF(Budgetteret!E47=0,"",Budgetteret!E47)</f>
        <v/>
      </c>
      <c r="F47" s="59" t="str">
        <f>IF(Budgetteret!F47=0,"",Budgetteret!F47)</f>
        <v/>
      </c>
      <c r="G47" s="59" t="str">
        <f>IF(Budgetteret!G47=0,"",Budgetteret!G47)</f>
        <v/>
      </c>
      <c r="H47" s="59" t="str">
        <f>IF(Budgetteret!H47=0,"",Budgetteret!H47)</f>
        <v/>
      </c>
      <c r="I47" s="59" t="str">
        <f>IF(Budgetteret!I47=0,"",Budgetteret!I47)</f>
        <v/>
      </c>
      <c r="J47" s="59" t="str">
        <f>IF(Budgetteret!J47=0,"",Budgetteret!J47)</f>
        <v/>
      </c>
      <c r="K47" s="59" t="str">
        <f>IF(Budgetteret!K47=0,"",Budgetteret!K47)</f>
        <v/>
      </c>
      <c r="L47" s="59" t="str">
        <f>IF(Budgetteret!L47=0,"",Budgetteret!L47)</f>
        <v/>
      </c>
      <c r="M47" s="59" t="str">
        <f>IF(Budgetteret!M47=0,"",Budgetteret!M47)</f>
        <v/>
      </c>
      <c r="N47" s="59" t="str">
        <f>IF(Budgetteret!N47=0,"",Budgetteret!N47)</f>
        <v/>
      </c>
      <c r="O47" s="59" t="str">
        <f>IF(Budgetteret!O47=0,"",Budgetteret!O47)</f>
        <v/>
      </c>
      <c r="P47" s="59" t="str">
        <f>IF(Budgetteret!P47=0,"",Budgetteret!P47)</f>
        <v/>
      </c>
      <c r="Q47" s="21"/>
    </row>
    <row r="48" spans="1:17" s="20" customFormat="1" ht="12.75" customHeight="1" x14ac:dyDescent="0.2">
      <c r="B48" s="180" t="str">
        <f>IF(Budgetteret!B48="","",Budgetteret!B48)</f>
        <v>Leasing</v>
      </c>
      <c r="C48" s="181"/>
      <c r="D48" s="22">
        <f t="shared" si="2"/>
        <v>0</v>
      </c>
      <c r="E48" s="59" t="str">
        <f>IF(Budgetteret!E48=0,"",Budgetteret!E48)</f>
        <v/>
      </c>
      <c r="F48" s="59" t="str">
        <f>IF(Budgetteret!F48=0,"",Budgetteret!F48)</f>
        <v/>
      </c>
      <c r="G48" s="59" t="str">
        <f>IF(Budgetteret!G48=0,"",Budgetteret!G48)</f>
        <v/>
      </c>
      <c r="H48" s="59" t="str">
        <f>IF(Budgetteret!H48=0,"",Budgetteret!H48)</f>
        <v/>
      </c>
      <c r="I48" s="59" t="str">
        <f>IF(Budgetteret!I48=0,"",Budgetteret!I48)</f>
        <v/>
      </c>
      <c r="J48" s="59" t="str">
        <f>IF(Budgetteret!J48=0,"",Budgetteret!J48)</f>
        <v/>
      </c>
      <c r="K48" s="59" t="str">
        <f>IF(Budgetteret!K48=0,"",Budgetteret!K48)</f>
        <v/>
      </c>
      <c r="L48" s="59" t="str">
        <f>IF(Budgetteret!L48=0,"",Budgetteret!L48)</f>
        <v/>
      </c>
      <c r="M48" s="59" t="str">
        <f>IF(Budgetteret!M48=0,"",Budgetteret!M48)</f>
        <v/>
      </c>
      <c r="N48" s="59" t="str">
        <f>IF(Budgetteret!N48=0,"",Budgetteret!N48)</f>
        <v/>
      </c>
      <c r="O48" s="59" t="str">
        <f>IF(Budgetteret!O48=0,"",Budgetteret!O48)</f>
        <v/>
      </c>
      <c r="P48" s="59" t="str">
        <f>IF(Budgetteret!P48=0,"",Budgetteret!P48)</f>
        <v/>
      </c>
      <c r="Q48" s="21"/>
    </row>
    <row r="49" spans="2:17" s="20" customFormat="1" ht="12.75" customHeight="1" x14ac:dyDescent="0.2">
      <c r="B49" s="180" t="str">
        <f>IF(Budgetteret!B49="","",Budgetteret!B49)</f>
        <v/>
      </c>
      <c r="C49" s="181"/>
      <c r="D49" s="22">
        <f t="shared" si="2"/>
        <v>0</v>
      </c>
      <c r="E49" s="59" t="str">
        <f>IF(Budgetteret!E49=0,"",Budgetteret!E49)</f>
        <v/>
      </c>
      <c r="F49" s="59" t="str">
        <f>IF(Budgetteret!F49=0,"",Budgetteret!F49)</f>
        <v/>
      </c>
      <c r="G49" s="59" t="str">
        <f>IF(Budgetteret!G49=0,"",Budgetteret!G49)</f>
        <v/>
      </c>
      <c r="H49" s="59" t="str">
        <f>IF(Budgetteret!H49=0,"",Budgetteret!H49)</f>
        <v/>
      </c>
      <c r="I49" s="59" t="str">
        <f>IF(Budgetteret!I49=0,"",Budgetteret!I49)</f>
        <v/>
      </c>
      <c r="J49" s="59" t="str">
        <f>IF(Budgetteret!J49=0,"",Budgetteret!J49)</f>
        <v/>
      </c>
      <c r="K49" s="59" t="str">
        <f>IF(Budgetteret!K49=0,"",Budgetteret!K49)</f>
        <v/>
      </c>
      <c r="L49" s="59" t="str">
        <f>IF(Budgetteret!L49=0,"",Budgetteret!L49)</f>
        <v/>
      </c>
      <c r="M49" s="59" t="str">
        <f>IF(Budgetteret!M49=0,"",Budgetteret!M49)</f>
        <v/>
      </c>
      <c r="N49" s="59" t="str">
        <f>IF(Budgetteret!N49=0,"",Budgetteret!N49)</f>
        <v/>
      </c>
      <c r="O49" s="59" t="str">
        <f>IF(Budgetteret!O49=0,"",Budgetteret!O49)</f>
        <v/>
      </c>
      <c r="P49" s="59" t="str">
        <f>IF(Budgetteret!P49=0,"",Budgetteret!P49)</f>
        <v/>
      </c>
      <c r="Q49" s="21"/>
    </row>
    <row r="50" spans="2:17" s="20" customFormat="1" ht="12.75" customHeight="1" x14ac:dyDescent="0.2">
      <c r="B50" s="180" t="str">
        <f>IF(Budgetteret!B50="","",Budgetteret!B50)</f>
        <v>Lokaleomkostninger</v>
      </c>
      <c r="C50" s="181"/>
      <c r="D50" s="22">
        <f t="shared" si="2"/>
        <v>0</v>
      </c>
      <c r="E50" s="59" t="str">
        <f>IF(Budgetteret!E50=0,"",Budgetteret!E50)</f>
        <v/>
      </c>
      <c r="F50" s="59" t="str">
        <f>IF(Budgetteret!F50=0,"",Budgetteret!F50)</f>
        <v/>
      </c>
      <c r="G50" s="59" t="str">
        <f>IF(Budgetteret!G50=0,"",Budgetteret!G50)</f>
        <v/>
      </c>
      <c r="H50" s="59" t="str">
        <f>IF(Budgetteret!H50=0,"",Budgetteret!H50)</f>
        <v/>
      </c>
      <c r="I50" s="59" t="str">
        <f>IF(Budgetteret!I50=0,"",Budgetteret!I50)</f>
        <v/>
      </c>
      <c r="J50" s="59" t="str">
        <f>IF(Budgetteret!J50=0,"",Budgetteret!J50)</f>
        <v/>
      </c>
      <c r="K50" s="59" t="str">
        <f>IF(Budgetteret!K50=0,"",Budgetteret!K50)</f>
        <v/>
      </c>
      <c r="L50" s="59" t="str">
        <f>IF(Budgetteret!L50=0,"",Budgetteret!L50)</f>
        <v/>
      </c>
      <c r="M50" s="59" t="str">
        <f>IF(Budgetteret!M50=0,"",Budgetteret!M50)</f>
        <v/>
      </c>
      <c r="N50" s="59" t="str">
        <f>IF(Budgetteret!N50=0,"",Budgetteret!N50)</f>
        <v/>
      </c>
      <c r="O50" s="59" t="str">
        <f>IF(Budgetteret!O50=0,"",Budgetteret!O50)</f>
        <v/>
      </c>
      <c r="P50" s="59" t="str">
        <f>IF(Budgetteret!P50=0,"",Budgetteret!P50)</f>
        <v/>
      </c>
      <c r="Q50" s="21"/>
    </row>
    <row r="51" spans="2:17" s="20" customFormat="1" ht="12.75" customHeight="1" x14ac:dyDescent="0.2">
      <c r="B51" s="180" t="str">
        <f>IF(Budgetteret!B51="","",Budgetteret!B51)</f>
        <v xml:space="preserve">Husleje </v>
      </c>
      <c r="C51" s="181"/>
      <c r="D51" s="22">
        <f t="shared" si="2"/>
        <v>0</v>
      </c>
      <c r="E51" s="59" t="str">
        <f>IF(Budgetteret!E51=0,"",Budgetteret!E51)</f>
        <v/>
      </c>
      <c r="F51" s="59" t="str">
        <f>IF(Budgetteret!F51=0,"",Budgetteret!F51)</f>
        <v/>
      </c>
      <c r="G51" s="59" t="str">
        <f>IF(Budgetteret!G51=0,"",Budgetteret!G51)</f>
        <v/>
      </c>
      <c r="H51" s="59" t="str">
        <f>IF(Budgetteret!H51=0,"",Budgetteret!H51)</f>
        <v/>
      </c>
      <c r="I51" s="59" t="str">
        <f>IF(Budgetteret!I51=0,"",Budgetteret!I51)</f>
        <v/>
      </c>
      <c r="J51" s="59" t="str">
        <f>IF(Budgetteret!J51=0,"",Budgetteret!J51)</f>
        <v/>
      </c>
      <c r="K51" s="59" t="str">
        <f>IF(Budgetteret!K51=0,"",Budgetteret!K51)</f>
        <v/>
      </c>
      <c r="L51" s="59" t="str">
        <f>IF(Budgetteret!L51=0,"",Budgetteret!L51)</f>
        <v/>
      </c>
      <c r="M51" s="59" t="str">
        <f>IF(Budgetteret!M51=0,"",Budgetteret!M51)</f>
        <v/>
      </c>
      <c r="N51" s="59" t="str">
        <f>IF(Budgetteret!N51=0,"",Budgetteret!N51)</f>
        <v/>
      </c>
      <c r="O51" s="59" t="str">
        <f>IF(Budgetteret!O51=0,"",Budgetteret!O51)</f>
        <v/>
      </c>
      <c r="P51" s="59" t="str">
        <f>IF(Budgetteret!P51=0,"",Budgetteret!P51)</f>
        <v/>
      </c>
      <c r="Q51" s="21"/>
    </row>
    <row r="52" spans="2:17" s="20" customFormat="1" ht="12.75" customHeight="1" x14ac:dyDescent="0.2">
      <c r="B52" s="180" t="str">
        <f>IF(Budgetteret!B52="","",Budgetteret!B52)</f>
        <v>El, vand og varme</v>
      </c>
      <c r="C52" s="181"/>
      <c r="D52" s="22">
        <f t="shared" si="2"/>
        <v>0</v>
      </c>
      <c r="E52" s="59" t="str">
        <f>IF(Budgetteret!E52=0,"",Budgetteret!E52)</f>
        <v/>
      </c>
      <c r="F52" s="59" t="str">
        <f>IF(Budgetteret!F52=0,"",Budgetteret!F52)</f>
        <v/>
      </c>
      <c r="G52" s="59" t="str">
        <f>IF(Budgetteret!G52=0,"",Budgetteret!G52)</f>
        <v/>
      </c>
      <c r="H52" s="59" t="str">
        <f>IF(Budgetteret!H52=0,"",Budgetteret!H52)</f>
        <v/>
      </c>
      <c r="I52" s="59" t="str">
        <f>IF(Budgetteret!I52=0,"",Budgetteret!I52)</f>
        <v/>
      </c>
      <c r="J52" s="59" t="str">
        <f>IF(Budgetteret!J52=0,"",Budgetteret!J52)</f>
        <v/>
      </c>
      <c r="K52" s="59" t="str">
        <f>IF(Budgetteret!K52=0,"",Budgetteret!K52)</f>
        <v/>
      </c>
      <c r="L52" s="59" t="str">
        <f>IF(Budgetteret!L52=0,"",Budgetteret!L52)</f>
        <v/>
      </c>
      <c r="M52" s="59" t="str">
        <f>IF(Budgetteret!M52=0,"",Budgetteret!M52)</f>
        <v/>
      </c>
      <c r="N52" s="59" t="str">
        <f>IF(Budgetteret!N52=0,"",Budgetteret!N52)</f>
        <v/>
      </c>
      <c r="O52" s="59" t="str">
        <f>IF(Budgetteret!O52=0,"",Budgetteret!O52)</f>
        <v/>
      </c>
      <c r="P52" s="59" t="str">
        <f>IF(Budgetteret!P52=0,"",Budgetteret!P52)</f>
        <v/>
      </c>
      <c r="Q52" s="21"/>
    </row>
    <row r="53" spans="2:17" s="20" customFormat="1" ht="12.75" customHeight="1" x14ac:dyDescent="0.2">
      <c r="B53" s="180" t="str">
        <f>IF(Budgetteret!B53="","",Budgetteret!B53)</f>
        <v>Vedligeholdelse og rengøring</v>
      </c>
      <c r="C53" s="181"/>
      <c r="D53" s="22">
        <f t="shared" si="2"/>
        <v>0</v>
      </c>
      <c r="E53" s="59" t="str">
        <f>IF(Budgetteret!E53=0,"",Budgetteret!E53)</f>
        <v/>
      </c>
      <c r="F53" s="59" t="str">
        <f>IF(Budgetteret!F53=0,"",Budgetteret!F53)</f>
        <v/>
      </c>
      <c r="G53" s="59" t="str">
        <f>IF(Budgetteret!G53=0,"",Budgetteret!G53)</f>
        <v/>
      </c>
      <c r="H53" s="59" t="str">
        <f>IF(Budgetteret!H53=0,"",Budgetteret!H53)</f>
        <v/>
      </c>
      <c r="I53" s="59" t="str">
        <f>IF(Budgetteret!I53=0,"",Budgetteret!I53)</f>
        <v/>
      </c>
      <c r="J53" s="59" t="str">
        <f>IF(Budgetteret!J53=0,"",Budgetteret!J53)</f>
        <v/>
      </c>
      <c r="K53" s="59" t="str">
        <f>IF(Budgetteret!K53=0,"",Budgetteret!K53)</f>
        <v/>
      </c>
      <c r="L53" s="59" t="str">
        <f>IF(Budgetteret!L53=0,"",Budgetteret!L53)</f>
        <v/>
      </c>
      <c r="M53" s="59" t="str">
        <f>IF(Budgetteret!M53=0,"",Budgetteret!M53)</f>
        <v/>
      </c>
      <c r="N53" s="59" t="str">
        <f>IF(Budgetteret!N53=0,"",Budgetteret!N53)</f>
        <v/>
      </c>
      <c r="O53" s="59" t="str">
        <f>IF(Budgetteret!O53=0,"",Budgetteret!O53)</f>
        <v/>
      </c>
      <c r="P53" s="59" t="str">
        <f>IF(Budgetteret!P53=0,"",Budgetteret!P53)</f>
        <v/>
      </c>
      <c r="Q53" s="21"/>
    </row>
    <row r="54" spans="2:17" s="20" customFormat="1" ht="12.75" customHeight="1" x14ac:dyDescent="0.2">
      <c r="B54" s="180" t="str">
        <f>IF(Budgetteret!B54="","",Budgetteret!B54)</f>
        <v>Lokaleforsikringer</v>
      </c>
      <c r="C54" s="181"/>
      <c r="D54" s="22">
        <f t="shared" si="2"/>
        <v>0</v>
      </c>
      <c r="E54" s="59" t="str">
        <f>IF(Budgetteret!E54=0,"",Budgetteret!E54)</f>
        <v/>
      </c>
      <c r="F54" s="59" t="str">
        <f>IF(Budgetteret!F54=0,"",Budgetteret!F54)</f>
        <v/>
      </c>
      <c r="G54" s="59" t="str">
        <f>IF(Budgetteret!G54=0,"",Budgetteret!G54)</f>
        <v/>
      </c>
      <c r="H54" s="59" t="str">
        <f>IF(Budgetteret!H54=0,"",Budgetteret!H54)</f>
        <v/>
      </c>
      <c r="I54" s="59" t="str">
        <f>IF(Budgetteret!I54=0,"",Budgetteret!I54)</f>
        <v/>
      </c>
      <c r="J54" s="59" t="str">
        <f>IF(Budgetteret!J54=0,"",Budgetteret!J54)</f>
        <v/>
      </c>
      <c r="K54" s="59" t="str">
        <f>IF(Budgetteret!K54=0,"",Budgetteret!K54)</f>
        <v/>
      </c>
      <c r="L54" s="59" t="str">
        <f>IF(Budgetteret!L54=0,"",Budgetteret!L54)</f>
        <v/>
      </c>
      <c r="M54" s="59" t="str">
        <f>IF(Budgetteret!M54=0,"",Budgetteret!M54)</f>
        <v/>
      </c>
      <c r="N54" s="59" t="str">
        <f>IF(Budgetteret!N54=0,"",Budgetteret!N54)</f>
        <v/>
      </c>
      <c r="O54" s="59" t="str">
        <f>IF(Budgetteret!O54=0,"",Budgetteret!O54)</f>
        <v/>
      </c>
      <c r="P54" s="59" t="str">
        <f>IF(Budgetteret!P54=0,"",Budgetteret!P54)</f>
        <v/>
      </c>
      <c r="Q54" s="21"/>
    </row>
    <row r="55" spans="2:17" s="20" customFormat="1" ht="12.75" customHeight="1" x14ac:dyDescent="0.2">
      <c r="B55" s="180" t="str">
        <f>IF(Budgetteret!B55="","",Budgetteret!B55)</f>
        <v/>
      </c>
      <c r="C55" s="181"/>
      <c r="D55" s="22">
        <f t="shared" si="2"/>
        <v>0</v>
      </c>
      <c r="E55" s="59" t="str">
        <f>IF(Budgetteret!E55=0,"",Budgetteret!E55)</f>
        <v/>
      </c>
      <c r="F55" s="59" t="str">
        <f>IF(Budgetteret!F55=0,"",Budgetteret!F55)</f>
        <v/>
      </c>
      <c r="G55" s="59" t="str">
        <f>IF(Budgetteret!G55=0,"",Budgetteret!G55)</f>
        <v/>
      </c>
      <c r="H55" s="59" t="str">
        <f>IF(Budgetteret!H55=0,"",Budgetteret!H55)</f>
        <v/>
      </c>
      <c r="I55" s="59" t="str">
        <f>IF(Budgetteret!I55=0,"",Budgetteret!I55)</f>
        <v/>
      </c>
      <c r="J55" s="59" t="str">
        <f>IF(Budgetteret!J55=0,"",Budgetteret!J55)</f>
        <v/>
      </c>
      <c r="K55" s="59" t="str">
        <f>IF(Budgetteret!K55=0,"",Budgetteret!K55)</f>
        <v/>
      </c>
      <c r="L55" s="59" t="str">
        <f>IF(Budgetteret!L55=0,"",Budgetteret!L55)</f>
        <v/>
      </c>
      <c r="M55" s="59" t="str">
        <f>IF(Budgetteret!M55=0,"",Budgetteret!M55)</f>
        <v/>
      </c>
      <c r="N55" s="59" t="str">
        <f>IF(Budgetteret!N55=0,"",Budgetteret!N55)</f>
        <v/>
      </c>
      <c r="O55" s="59" t="str">
        <f>IF(Budgetteret!O55=0,"",Budgetteret!O55)</f>
        <v/>
      </c>
      <c r="P55" s="59" t="str">
        <f>IF(Budgetteret!P55=0,"",Budgetteret!P55)</f>
        <v/>
      </c>
      <c r="Q55" s="21"/>
    </row>
    <row r="56" spans="2:17" s="20" customFormat="1" ht="12.75" customHeight="1" x14ac:dyDescent="0.2">
      <c r="B56" s="180" t="str">
        <f>IF(Budgetteret!B56="","",Budgetteret!B56)</f>
        <v>Administration</v>
      </c>
      <c r="C56" s="181"/>
      <c r="D56" s="22">
        <f t="shared" si="2"/>
        <v>0</v>
      </c>
      <c r="E56" s="59" t="str">
        <f>IF(Budgetteret!E56=0,"",Budgetteret!E56)</f>
        <v/>
      </c>
      <c r="F56" s="59" t="str">
        <f>IF(Budgetteret!F56=0,"",Budgetteret!F56)</f>
        <v/>
      </c>
      <c r="G56" s="59" t="str">
        <f>IF(Budgetteret!G56=0,"",Budgetteret!G56)</f>
        <v/>
      </c>
      <c r="H56" s="59" t="str">
        <f>IF(Budgetteret!H56=0,"",Budgetteret!H56)</f>
        <v/>
      </c>
      <c r="I56" s="59" t="str">
        <f>IF(Budgetteret!I56=0,"",Budgetteret!I56)</f>
        <v/>
      </c>
      <c r="J56" s="59" t="str">
        <f>IF(Budgetteret!J56=0,"",Budgetteret!J56)</f>
        <v/>
      </c>
      <c r="K56" s="59" t="str">
        <f>IF(Budgetteret!K56=0,"",Budgetteret!K56)</f>
        <v/>
      </c>
      <c r="L56" s="59" t="str">
        <f>IF(Budgetteret!L56=0,"",Budgetteret!L56)</f>
        <v/>
      </c>
      <c r="M56" s="59" t="str">
        <f>IF(Budgetteret!M56=0,"",Budgetteret!M56)</f>
        <v/>
      </c>
      <c r="N56" s="59" t="str">
        <f>IF(Budgetteret!N56=0,"",Budgetteret!N56)</f>
        <v/>
      </c>
      <c r="O56" s="59" t="str">
        <f>IF(Budgetteret!O56=0,"",Budgetteret!O56)</f>
        <v/>
      </c>
      <c r="P56" s="59" t="str">
        <f>IF(Budgetteret!P56=0,"",Budgetteret!P56)</f>
        <v/>
      </c>
      <c r="Q56" s="21"/>
    </row>
    <row r="57" spans="2:17" s="20" customFormat="1" ht="12.75" customHeight="1" x14ac:dyDescent="0.2">
      <c r="B57" s="180" t="str">
        <f>IF(Budgetteret!B57="","",Budgetteret!B57)</f>
        <v>Kontorartikler og tryksager</v>
      </c>
      <c r="C57" s="181"/>
      <c r="D57" s="22">
        <f t="shared" si="2"/>
        <v>0</v>
      </c>
      <c r="E57" s="59" t="str">
        <f>IF(Budgetteret!E57=0,"",Budgetteret!E57)</f>
        <v/>
      </c>
      <c r="F57" s="59" t="str">
        <f>IF(Budgetteret!F57=0,"",Budgetteret!F57)</f>
        <v/>
      </c>
      <c r="G57" s="59" t="str">
        <f>IF(Budgetteret!G57=0,"",Budgetteret!G57)</f>
        <v/>
      </c>
      <c r="H57" s="59" t="str">
        <f>IF(Budgetteret!H57=0,"",Budgetteret!H57)</f>
        <v/>
      </c>
      <c r="I57" s="59" t="str">
        <f>IF(Budgetteret!I57=0,"",Budgetteret!I57)</f>
        <v/>
      </c>
      <c r="J57" s="59" t="str">
        <f>IF(Budgetteret!J57=0,"",Budgetteret!J57)</f>
        <v/>
      </c>
      <c r="K57" s="59" t="str">
        <f>IF(Budgetteret!K57=0,"",Budgetteret!K57)</f>
        <v/>
      </c>
      <c r="L57" s="59" t="str">
        <f>IF(Budgetteret!L57=0,"",Budgetteret!L57)</f>
        <v/>
      </c>
      <c r="M57" s="59" t="str">
        <f>IF(Budgetteret!M57=0,"",Budgetteret!M57)</f>
        <v/>
      </c>
      <c r="N57" s="59" t="str">
        <f>IF(Budgetteret!N57=0,"",Budgetteret!N57)</f>
        <v/>
      </c>
      <c r="O57" s="59" t="str">
        <f>IF(Budgetteret!O57=0,"",Budgetteret!O57)</f>
        <v/>
      </c>
      <c r="P57" s="59" t="str">
        <f>IF(Budgetteret!P57=0,"",Budgetteret!P57)</f>
        <v/>
      </c>
      <c r="Q57" s="21"/>
    </row>
    <row r="58" spans="2:17" s="20" customFormat="1" ht="12.75" customHeight="1" x14ac:dyDescent="0.2">
      <c r="B58" s="180" t="str">
        <f>IF(Budgetteret!B58="","",Budgetteret!B58)</f>
        <v>EDB-udgifter / Software</v>
      </c>
      <c r="C58" s="181"/>
      <c r="D58" s="22">
        <f t="shared" si="2"/>
        <v>0</v>
      </c>
      <c r="E58" s="59" t="str">
        <f>IF(Budgetteret!E58=0,"",Budgetteret!E58)</f>
        <v/>
      </c>
      <c r="F58" s="59" t="str">
        <f>IF(Budgetteret!F58=0,"",Budgetteret!F58)</f>
        <v/>
      </c>
      <c r="G58" s="59" t="str">
        <f>IF(Budgetteret!G58=0,"",Budgetteret!G58)</f>
        <v/>
      </c>
      <c r="H58" s="59" t="str">
        <f>IF(Budgetteret!H58=0,"",Budgetteret!H58)</f>
        <v/>
      </c>
      <c r="I58" s="59" t="str">
        <f>IF(Budgetteret!I58=0,"",Budgetteret!I58)</f>
        <v/>
      </c>
      <c r="J58" s="59" t="str">
        <f>IF(Budgetteret!J58=0,"",Budgetteret!J58)</f>
        <v/>
      </c>
      <c r="K58" s="59" t="str">
        <f>IF(Budgetteret!K58=0,"",Budgetteret!K58)</f>
        <v/>
      </c>
      <c r="L58" s="59" t="str">
        <f>IF(Budgetteret!L58=0,"",Budgetteret!L58)</f>
        <v/>
      </c>
      <c r="M58" s="59" t="str">
        <f>IF(Budgetteret!M58=0,"",Budgetteret!M58)</f>
        <v/>
      </c>
      <c r="N58" s="59" t="str">
        <f>IF(Budgetteret!N58=0,"",Budgetteret!N58)</f>
        <v/>
      </c>
      <c r="O58" s="59" t="str">
        <f>IF(Budgetteret!O58=0,"",Budgetteret!O58)</f>
        <v/>
      </c>
      <c r="P58" s="59" t="str">
        <f>IF(Budgetteret!P58=0,"",Budgetteret!P58)</f>
        <v/>
      </c>
      <c r="Q58" s="21"/>
    </row>
    <row r="59" spans="2:17" s="20" customFormat="1" ht="12.75" customHeight="1" x14ac:dyDescent="0.2">
      <c r="B59" s="180" t="str">
        <f>IF(Budgetteret!B59="","",Budgetteret!B59)</f>
        <v>Vedligeholdelse af inventar</v>
      </c>
      <c r="C59" s="181"/>
      <c r="D59" s="22">
        <f t="shared" si="2"/>
        <v>0</v>
      </c>
      <c r="E59" s="59" t="str">
        <f>IF(Budgetteret!E59=0,"",Budgetteret!E59)</f>
        <v/>
      </c>
      <c r="F59" s="59" t="str">
        <f>IF(Budgetteret!F59=0,"",Budgetteret!F59)</f>
        <v/>
      </c>
      <c r="G59" s="59" t="str">
        <f>IF(Budgetteret!G59=0,"",Budgetteret!G59)</f>
        <v/>
      </c>
      <c r="H59" s="59" t="str">
        <f>IF(Budgetteret!H59=0,"",Budgetteret!H59)</f>
        <v/>
      </c>
      <c r="I59" s="59" t="str">
        <f>IF(Budgetteret!I59=0,"",Budgetteret!I59)</f>
        <v/>
      </c>
      <c r="J59" s="59" t="str">
        <f>IF(Budgetteret!J59=0,"",Budgetteret!J59)</f>
        <v/>
      </c>
      <c r="K59" s="59" t="str">
        <f>IF(Budgetteret!K59=0,"",Budgetteret!K59)</f>
        <v/>
      </c>
      <c r="L59" s="59" t="str">
        <f>IF(Budgetteret!L59=0,"",Budgetteret!L59)</f>
        <v/>
      </c>
      <c r="M59" s="59" t="str">
        <f>IF(Budgetteret!M59=0,"",Budgetteret!M59)</f>
        <v/>
      </c>
      <c r="N59" s="59" t="str">
        <f>IF(Budgetteret!N59=0,"",Budgetteret!N59)</f>
        <v/>
      </c>
      <c r="O59" s="59" t="str">
        <f>IF(Budgetteret!O59=0,"",Budgetteret!O59)</f>
        <v/>
      </c>
      <c r="P59" s="59" t="str">
        <f>IF(Budgetteret!P59=0,"",Budgetteret!P59)</f>
        <v/>
      </c>
      <c r="Q59" s="21"/>
    </row>
    <row r="60" spans="2:17" s="20" customFormat="1" ht="12.75" customHeight="1" x14ac:dyDescent="0.2">
      <c r="B60" s="180" t="str">
        <f>IF(Budgetteret!B60="","",Budgetteret!B60)</f>
        <v>Mindre anskaffelser</v>
      </c>
      <c r="C60" s="181"/>
      <c r="D60" s="22">
        <f t="shared" si="2"/>
        <v>0</v>
      </c>
      <c r="E60" s="59" t="str">
        <f>IF(Budgetteret!E60=0,"",Budgetteret!E60)</f>
        <v/>
      </c>
      <c r="F60" s="59" t="str">
        <f>IF(Budgetteret!F60=0,"",Budgetteret!F60)</f>
        <v/>
      </c>
      <c r="G60" s="59" t="str">
        <f>IF(Budgetteret!G60=0,"",Budgetteret!G60)</f>
        <v/>
      </c>
      <c r="H60" s="59" t="str">
        <f>IF(Budgetteret!H60=0,"",Budgetteret!H60)</f>
        <v/>
      </c>
      <c r="I60" s="59" t="str">
        <f>IF(Budgetteret!I60=0,"",Budgetteret!I60)</f>
        <v/>
      </c>
      <c r="J60" s="59" t="str">
        <f>IF(Budgetteret!J60=0,"",Budgetteret!J60)</f>
        <v/>
      </c>
      <c r="K60" s="59" t="str">
        <f>IF(Budgetteret!K60=0,"",Budgetteret!K60)</f>
        <v/>
      </c>
      <c r="L60" s="59" t="str">
        <f>IF(Budgetteret!L60=0,"",Budgetteret!L60)</f>
        <v/>
      </c>
      <c r="M60" s="59" t="str">
        <f>IF(Budgetteret!M60=0,"",Budgetteret!M60)</f>
        <v/>
      </c>
      <c r="N60" s="59" t="str">
        <f>IF(Budgetteret!N60=0,"",Budgetteret!N60)</f>
        <v/>
      </c>
      <c r="O60" s="59" t="str">
        <f>IF(Budgetteret!O60=0,"",Budgetteret!O60)</f>
        <v/>
      </c>
      <c r="P60" s="59" t="str">
        <f>IF(Budgetteret!P60=0,"",Budgetteret!P60)</f>
        <v/>
      </c>
      <c r="Q60" s="21"/>
    </row>
    <row r="61" spans="2:17" s="20" customFormat="1" ht="12.75" customHeight="1" x14ac:dyDescent="0.2">
      <c r="B61" s="180" t="str">
        <f>IF(Budgetteret!B61="","",Budgetteret!B61)</f>
        <v>Telefon</v>
      </c>
      <c r="C61" s="181"/>
      <c r="D61" s="22">
        <f t="shared" si="2"/>
        <v>0</v>
      </c>
      <c r="E61" s="59" t="str">
        <f>IF(Budgetteret!E61=0,"",Budgetteret!E61)</f>
        <v/>
      </c>
      <c r="F61" s="59" t="str">
        <f>IF(Budgetteret!F61=0,"",Budgetteret!F61)</f>
        <v/>
      </c>
      <c r="G61" s="59" t="str">
        <f>IF(Budgetteret!G61=0,"",Budgetteret!G61)</f>
        <v/>
      </c>
      <c r="H61" s="59" t="str">
        <f>IF(Budgetteret!H61=0,"",Budgetteret!H61)</f>
        <v/>
      </c>
      <c r="I61" s="59" t="str">
        <f>IF(Budgetteret!I61=0,"",Budgetteret!I61)</f>
        <v/>
      </c>
      <c r="J61" s="59" t="str">
        <f>IF(Budgetteret!J61=0,"",Budgetteret!J61)</f>
        <v/>
      </c>
      <c r="K61" s="59" t="str">
        <f>IF(Budgetteret!K61=0,"",Budgetteret!K61)</f>
        <v/>
      </c>
      <c r="L61" s="59" t="str">
        <f>IF(Budgetteret!L61=0,"",Budgetteret!L61)</f>
        <v/>
      </c>
      <c r="M61" s="59" t="str">
        <f>IF(Budgetteret!M61=0,"",Budgetteret!M61)</f>
        <v/>
      </c>
      <c r="N61" s="59" t="str">
        <f>IF(Budgetteret!N61=0,"",Budgetteret!N61)</f>
        <v/>
      </c>
      <c r="O61" s="59" t="str">
        <f>IF(Budgetteret!O61=0,"",Budgetteret!O61)</f>
        <v/>
      </c>
      <c r="P61" s="59" t="str">
        <f>IF(Budgetteret!P61=0,"",Budgetteret!P61)</f>
        <v/>
      </c>
      <c r="Q61" s="21"/>
    </row>
    <row r="62" spans="2:17" s="20" customFormat="1" ht="12.75" customHeight="1" x14ac:dyDescent="0.2">
      <c r="B62" s="180" t="str">
        <f>IF(Budgetteret!B62="","",Budgetteret!B62)</f>
        <v>Internet</v>
      </c>
      <c r="C62" s="181"/>
      <c r="D62" s="22">
        <f t="shared" si="2"/>
        <v>0</v>
      </c>
      <c r="E62" s="59" t="str">
        <f>IF(Budgetteret!E62=0,"",Budgetteret!E62)</f>
        <v/>
      </c>
      <c r="F62" s="59" t="str">
        <f>IF(Budgetteret!F62=0,"",Budgetteret!F62)</f>
        <v/>
      </c>
      <c r="G62" s="59" t="str">
        <f>IF(Budgetteret!G62=0,"",Budgetteret!G62)</f>
        <v/>
      </c>
      <c r="H62" s="59" t="str">
        <f>IF(Budgetteret!H62=0,"",Budgetteret!H62)</f>
        <v/>
      </c>
      <c r="I62" s="59" t="str">
        <f>IF(Budgetteret!I62=0,"",Budgetteret!I62)</f>
        <v/>
      </c>
      <c r="J62" s="59" t="str">
        <f>IF(Budgetteret!J62=0,"",Budgetteret!J62)</f>
        <v/>
      </c>
      <c r="K62" s="59" t="str">
        <f>IF(Budgetteret!K62=0,"",Budgetteret!K62)</f>
        <v/>
      </c>
      <c r="L62" s="59" t="str">
        <f>IF(Budgetteret!L62=0,"",Budgetteret!L62)</f>
        <v/>
      </c>
      <c r="M62" s="59" t="str">
        <f>IF(Budgetteret!M62=0,"",Budgetteret!M62)</f>
        <v/>
      </c>
      <c r="N62" s="59" t="str">
        <f>IF(Budgetteret!N62=0,"",Budgetteret!N62)</f>
        <v/>
      </c>
      <c r="O62" s="59" t="str">
        <f>IF(Budgetteret!O62=0,"",Budgetteret!O62)</f>
        <v/>
      </c>
      <c r="P62" s="59" t="str">
        <f>IF(Budgetteret!P62=0,"",Budgetteret!P62)</f>
        <v/>
      </c>
      <c r="Q62" s="21"/>
    </row>
    <row r="63" spans="2:17" s="20" customFormat="1" ht="12.75" customHeight="1" x14ac:dyDescent="0.2">
      <c r="B63" s="180" t="str">
        <f>IF(Budgetteret!B63="","",Budgetteret!B63)</f>
        <v>Porto og gebyrer</v>
      </c>
      <c r="C63" s="181"/>
      <c r="D63" s="22">
        <f t="shared" si="2"/>
        <v>0</v>
      </c>
      <c r="E63" s="59" t="str">
        <f>IF(Budgetteret!E63=0,"",Budgetteret!E63)</f>
        <v/>
      </c>
      <c r="F63" s="59" t="str">
        <f>IF(Budgetteret!F63=0,"",Budgetteret!F63)</f>
        <v/>
      </c>
      <c r="G63" s="59" t="str">
        <f>IF(Budgetteret!G63=0,"",Budgetteret!G63)</f>
        <v/>
      </c>
      <c r="H63" s="59" t="str">
        <f>IF(Budgetteret!H63=0,"",Budgetteret!H63)</f>
        <v/>
      </c>
      <c r="I63" s="59" t="str">
        <f>IF(Budgetteret!I63=0,"",Budgetteret!I63)</f>
        <v/>
      </c>
      <c r="J63" s="59" t="str">
        <f>IF(Budgetteret!J63=0,"",Budgetteret!J63)</f>
        <v/>
      </c>
      <c r="K63" s="59" t="str">
        <f>IF(Budgetteret!K63=0,"",Budgetteret!K63)</f>
        <v/>
      </c>
      <c r="L63" s="59" t="str">
        <f>IF(Budgetteret!L63=0,"",Budgetteret!L63)</f>
        <v/>
      </c>
      <c r="M63" s="59" t="str">
        <f>IF(Budgetteret!M63=0,"",Budgetteret!M63)</f>
        <v/>
      </c>
      <c r="N63" s="59" t="str">
        <f>IF(Budgetteret!N63=0,"",Budgetteret!N63)</f>
        <v/>
      </c>
      <c r="O63" s="59" t="str">
        <f>IF(Budgetteret!O63=0,"",Budgetteret!O63)</f>
        <v/>
      </c>
      <c r="P63" s="59" t="str">
        <f>IF(Budgetteret!P63=0,"",Budgetteret!P63)</f>
        <v/>
      </c>
      <c r="Q63" s="21"/>
    </row>
    <row r="64" spans="2:17" s="20" customFormat="1" ht="12.75" customHeight="1" x14ac:dyDescent="0.2">
      <c r="B64" s="180" t="str">
        <f>IF(Budgetteret!B64="","",Budgetteret!B64)</f>
        <v>Revisor</v>
      </c>
      <c r="C64" s="181"/>
      <c r="D64" s="22">
        <f t="shared" si="2"/>
        <v>0</v>
      </c>
      <c r="E64" s="59" t="str">
        <f>IF(Budgetteret!E64=0,"",Budgetteret!E64)</f>
        <v/>
      </c>
      <c r="F64" s="59" t="str">
        <f>IF(Budgetteret!F64=0,"",Budgetteret!F64)</f>
        <v/>
      </c>
      <c r="G64" s="59" t="str">
        <f>IF(Budgetteret!G64=0,"",Budgetteret!G64)</f>
        <v/>
      </c>
      <c r="H64" s="59" t="str">
        <f>IF(Budgetteret!H64=0,"",Budgetteret!H64)</f>
        <v/>
      </c>
      <c r="I64" s="59" t="str">
        <f>IF(Budgetteret!I64=0,"",Budgetteret!I64)</f>
        <v/>
      </c>
      <c r="J64" s="59" t="str">
        <f>IF(Budgetteret!J64=0,"",Budgetteret!J64)</f>
        <v/>
      </c>
      <c r="K64" s="59" t="str">
        <f>IF(Budgetteret!K64=0,"",Budgetteret!K64)</f>
        <v/>
      </c>
      <c r="L64" s="59" t="str">
        <f>IF(Budgetteret!L64=0,"",Budgetteret!L64)</f>
        <v/>
      </c>
      <c r="M64" s="59" t="str">
        <f>IF(Budgetteret!M64=0,"",Budgetteret!M64)</f>
        <v/>
      </c>
      <c r="N64" s="59" t="str">
        <f>IF(Budgetteret!N64=0,"",Budgetteret!N64)</f>
        <v/>
      </c>
      <c r="O64" s="59" t="str">
        <f>IF(Budgetteret!O64=0,"",Budgetteret!O64)</f>
        <v/>
      </c>
      <c r="P64" s="59" t="str">
        <f>IF(Budgetteret!P64=0,"",Budgetteret!P64)</f>
        <v/>
      </c>
      <c r="Q64" s="21"/>
    </row>
    <row r="65" spans="2:17" s="20" customFormat="1" ht="12.75" customHeight="1" x14ac:dyDescent="0.2">
      <c r="B65" s="180" t="str">
        <f>IF(Budgetteret!B65="","",Budgetteret!B65)</f>
        <v>Advokat</v>
      </c>
      <c r="C65" s="181"/>
      <c r="D65" s="22">
        <f t="shared" si="2"/>
        <v>0</v>
      </c>
      <c r="E65" s="59" t="str">
        <f>IF(Budgetteret!E65=0,"",Budgetteret!E65)</f>
        <v/>
      </c>
      <c r="F65" s="59" t="str">
        <f>IF(Budgetteret!F65=0,"",Budgetteret!F65)</f>
        <v/>
      </c>
      <c r="G65" s="59" t="str">
        <f>IF(Budgetteret!G65=0,"",Budgetteret!G65)</f>
        <v/>
      </c>
      <c r="H65" s="59" t="str">
        <f>IF(Budgetteret!H65=0,"",Budgetteret!H65)</f>
        <v/>
      </c>
      <c r="I65" s="59" t="str">
        <f>IF(Budgetteret!I65=0,"",Budgetteret!I65)</f>
        <v/>
      </c>
      <c r="J65" s="59" t="str">
        <f>IF(Budgetteret!J65=0,"",Budgetteret!J65)</f>
        <v/>
      </c>
      <c r="K65" s="59" t="str">
        <f>IF(Budgetteret!K65=0,"",Budgetteret!K65)</f>
        <v/>
      </c>
      <c r="L65" s="59" t="str">
        <f>IF(Budgetteret!L65=0,"",Budgetteret!L65)</f>
        <v/>
      </c>
      <c r="M65" s="59" t="str">
        <f>IF(Budgetteret!M65=0,"",Budgetteret!M65)</f>
        <v/>
      </c>
      <c r="N65" s="59" t="str">
        <f>IF(Budgetteret!N65=0,"",Budgetteret!N65)</f>
        <v/>
      </c>
      <c r="O65" s="59" t="str">
        <f>IF(Budgetteret!O65=0,"",Budgetteret!O65)</f>
        <v/>
      </c>
      <c r="P65" s="59" t="str">
        <f>IF(Budgetteret!P65=0,"",Budgetteret!P65)</f>
        <v/>
      </c>
      <c r="Q65" s="21"/>
    </row>
    <row r="66" spans="2:17" s="20" customFormat="1" ht="12.75" customHeight="1" x14ac:dyDescent="0.2">
      <c r="B66" s="180" t="str">
        <f>IF(Budgetteret!B66="","",Budgetteret!B66)</f>
        <v>Erhvervsforsikringer</v>
      </c>
      <c r="C66" s="181"/>
      <c r="D66" s="22">
        <f t="shared" si="2"/>
        <v>0</v>
      </c>
      <c r="E66" s="59" t="str">
        <f>IF(Budgetteret!E66=0,"",Budgetteret!E66)</f>
        <v/>
      </c>
      <c r="F66" s="59" t="str">
        <f>IF(Budgetteret!F66=0,"",Budgetteret!F66)</f>
        <v/>
      </c>
      <c r="G66" s="59" t="str">
        <f>IF(Budgetteret!G66=0,"",Budgetteret!G66)</f>
        <v/>
      </c>
      <c r="H66" s="59" t="str">
        <f>IF(Budgetteret!H66=0,"",Budgetteret!H66)</f>
        <v/>
      </c>
      <c r="I66" s="59" t="str">
        <f>IF(Budgetteret!I66=0,"",Budgetteret!I66)</f>
        <v/>
      </c>
      <c r="J66" s="59" t="str">
        <f>IF(Budgetteret!J66=0,"",Budgetteret!J66)</f>
        <v/>
      </c>
      <c r="K66" s="59" t="str">
        <f>IF(Budgetteret!K66=0,"",Budgetteret!K66)</f>
        <v/>
      </c>
      <c r="L66" s="59" t="str">
        <f>IF(Budgetteret!L66=0,"",Budgetteret!L66)</f>
        <v/>
      </c>
      <c r="M66" s="59" t="str">
        <f>IF(Budgetteret!M66=0,"",Budgetteret!M66)</f>
        <v/>
      </c>
      <c r="N66" s="59" t="str">
        <f>IF(Budgetteret!N66=0,"",Budgetteret!N66)</f>
        <v/>
      </c>
      <c r="O66" s="59" t="str">
        <f>IF(Budgetteret!O66=0,"",Budgetteret!O66)</f>
        <v/>
      </c>
      <c r="P66" s="59" t="str">
        <f>IF(Budgetteret!P66=0,"",Budgetteret!P66)</f>
        <v/>
      </c>
      <c r="Q66" s="21"/>
    </row>
    <row r="67" spans="2:17" s="20" customFormat="1" ht="12.75" customHeight="1" x14ac:dyDescent="0.2">
      <c r="B67" s="180" t="str">
        <f>IF(Budgetteret!B67="","",Budgetteret!B67)</f>
        <v>Kontingenter</v>
      </c>
      <c r="C67" s="181"/>
      <c r="D67" s="22">
        <f t="shared" si="2"/>
        <v>0</v>
      </c>
      <c r="E67" s="59" t="str">
        <f>IF(Budgetteret!E67=0,"",Budgetteret!E67)</f>
        <v/>
      </c>
      <c r="F67" s="59" t="str">
        <f>IF(Budgetteret!F67=0,"",Budgetteret!F67)</f>
        <v/>
      </c>
      <c r="G67" s="59" t="str">
        <f>IF(Budgetteret!G67=0,"",Budgetteret!G67)</f>
        <v/>
      </c>
      <c r="H67" s="59" t="str">
        <f>IF(Budgetteret!H67=0,"",Budgetteret!H67)</f>
        <v/>
      </c>
      <c r="I67" s="59" t="str">
        <f>IF(Budgetteret!I67=0,"",Budgetteret!I67)</f>
        <v/>
      </c>
      <c r="J67" s="59" t="str">
        <f>IF(Budgetteret!J67=0,"",Budgetteret!J67)</f>
        <v/>
      </c>
      <c r="K67" s="59" t="str">
        <f>IF(Budgetteret!K67=0,"",Budgetteret!K67)</f>
        <v/>
      </c>
      <c r="L67" s="59" t="str">
        <f>IF(Budgetteret!L67=0,"",Budgetteret!L67)</f>
        <v/>
      </c>
      <c r="M67" s="59" t="str">
        <f>IF(Budgetteret!M67=0,"",Budgetteret!M67)</f>
        <v/>
      </c>
      <c r="N67" s="59" t="str">
        <f>IF(Budgetteret!N67=0,"",Budgetteret!N67)</f>
        <v/>
      </c>
      <c r="O67" s="59" t="str">
        <f>IF(Budgetteret!O67=0,"",Budgetteret!O67)</f>
        <v/>
      </c>
      <c r="P67" s="59" t="str">
        <f>IF(Budgetteret!P67=0,"",Budgetteret!P67)</f>
        <v/>
      </c>
      <c r="Q67" s="21"/>
    </row>
    <row r="68" spans="2:17" s="20" customFormat="1" ht="12.75" customHeight="1" x14ac:dyDescent="0.2">
      <c r="B68" s="180" t="str">
        <f>IF(Budgetteret!B68="","",Budgetteret!B68)</f>
        <v>Web-hotel og domænenavne</v>
      </c>
      <c r="C68" s="181"/>
      <c r="D68" s="22">
        <f t="shared" si="2"/>
        <v>0</v>
      </c>
      <c r="E68" s="59" t="str">
        <f>IF(Budgetteret!E68=0,"",Budgetteret!E68)</f>
        <v/>
      </c>
      <c r="F68" s="59" t="str">
        <f>IF(Budgetteret!F68=0,"",Budgetteret!F68)</f>
        <v/>
      </c>
      <c r="G68" s="59" t="str">
        <f>IF(Budgetteret!G68=0,"",Budgetteret!G68)</f>
        <v/>
      </c>
      <c r="H68" s="59" t="str">
        <f>IF(Budgetteret!H68=0,"",Budgetteret!H68)</f>
        <v/>
      </c>
      <c r="I68" s="59" t="str">
        <f>IF(Budgetteret!I68=0,"",Budgetteret!I68)</f>
        <v/>
      </c>
      <c r="J68" s="59" t="str">
        <f>IF(Budgetteret!J68=0,"",Budgetteret!J68)</f>
        <v/>
      </c>
      <c r="K68" s="59" t="str">
        <f>IF(Budgetteret!K68=0,"",Budgetteret!K68)</f>
        <v/>
      </c>
      <c r="L68" s="59" t="str">
        <f>IF(Budgetteret!L68=0,"",Budgetteret!L68)</f>
        <v/>
      </c>
      <c r="M68" s="59" t="str">
        <f>IF(Budgetteret!M68=0,"",Budgetteret!M68)</f>
        <v/>
      </c>
      <c r="N68" s="59" t="str">
        <f>IF(Budgetteret!N68=0,"",Budgetteret!N68)</f>
        <v/>
      </c>
      <c r="O68" s="59" t="str">
        <f>IF(Budgetteret!O68=0,"",Budgetteret!O68)</f>
        <v/>
      </c>
      <c r="P68" s="59" t="str">
        <f>IF(Budgetteret!P68=0,"",Budgetteret!P68)</f>
        <v/>
      </c>
      <c r="Q68" s="21"/>
    </row>
    <row r="69" spans="2:17" s="20" customFormat="1" ht="12.75" customHeight="1" x14ac:dyDescent="0.2">
      <c r="B69" s="180" t="str">
        <f>IF(Budgetteret!B69="","",Budgetteret!B69)</f>
        <v>Tab af debitorer</v>
      </c>
      <c r="C69" s="181"/>
      <c r="D69" s="22">
        <f t="shared" si="2"/>
        <v>0</v>
      </c>
      <c r="E69" s="59" t="str">
        <f>IF(Budgetteret!E69=0,"",Budgetteret!E69)</f>
        <v/>
      </c>
      <c r="F69" s="59" t="str">
        <f>IF(Budgetteret!F69=0,"",Budgetteret!F69)</f>
        <v/>
      </c>
      <c r="G69" s="59" t="str">
        <f>IF(Budgetteret!G69=0,"",Budgetteret!G69)</f>
        <v/>
      </c>
      <c r="H69" s="59" t="str">
        <f>IF(Budgetteret!H69=0,"",Budgetteret!H69)</f>
        <v/>
      </c>
      <c r="I69" s="59" t="str">
        <f>IF(Budgetteret!I69=0,"",Budgetteret!I69)</f>
        <v/>
      </c>
      <c r="J69" s="59" t="str">
        <f>IF(Budgetteret!J69=0,"",Budgetteret!J69)</f>
        <v/>
      </c>
      <c r="K69" s="59" t="str">
        <f>IF(Budgetteret!K69=0,"",Budgetteret!K69)</f>
        <v/>
      </c>
      <c r="L69" s="59" t="str">
        <f>IF(Budgetteret!L69=0,"",Budgetteret!L69)</f>
        <v/>
      </c>
      <c r="M69" s="59" t="str">
        <f>IF(Budgetteret!M69=0,"",Budgetteret!M69)</f>
        <v/>
      </c>
      <c r="N69" s="59" t="str">
        <f>IF(Budgetteret!N69=0,"",Budgetteret!N69)</f>
        <v/>
      </c>
      <c r="O69" s="59" t="str">
        <f>IF(Budgetteret!O69=0,"",Budgetteret!O69)</f>
        <v/>
      </c>
      <c r="P69" s="59" t="str">
        <f>IF(Budgetteret!P69=0,"",Budgetteret!P69)</f>
        <v/>
      </c>
      <c r="Q69" s="21"/>
    </row>
    <row r="70" spans="2:17" s="20" customFormat="1" ht="12.75" customHeight="1" x14ac:dyDescent="0.2">
      <c r="B70" s="180" t="str">
        <f>IF(Budgetteret!B70="","",Budgetteret!B70)</f>
        <v/>
      </c>
      <c r="C70" s="181"/>
      <c r="D70" s="22">
        <f t="shared" si="2"/>
        <v>0</v>
      </c>
      <c r="E70" s="59" t="str">
        <f>IF(Budgetteret!E70=0,"",Budgetteret!E70)</f>
        <v/>
      </c>
      <c r="F70" s="59" t="str">
        <f>IF(Budgetteret!F70=0,"",Budgetteret!F70)</f>
        <v/>
      </c>
      <c r="G70" s="59" t="str">
        <f>IF(Budgetteret!G70=0,"",Budgetteret!G70)</f>
        <v/>
      </c>
      <c r="H70" s="59" t="str">
        <f>IF(Budgetteret!H70=0,"",Budgetteret!H70)</f>
        <v/>
      </c>
      <c r="I70" s="59" t="str">
        <f>IF(Budgetteret!I70=0,"",Budgetteret!I70)</f>
        <v/>
      </c>
      <c r="J70" s="59" t="str">
        <f>IF(Budgetteret!J70=0,"",Budgetteret!J70)</f>
        <v/>
      </c>
      <c r="K70" s="59" t="str">
        <f>IF(Budgetteret!K70=0,"",Budgetteret!K70)</f>
        <v/>
      </c>
      <c r="L70" s="59" t="str">
        <f>IF(Budgetteret!L70=0,"",Budgetteret!L70)</f>
        <v/>
      </c>
      <c r="M70" s="59" t="str">
        <f>IF(Budgetteret!M70=0,"",Budgetteret!M70)</f>
        <v/>
      </c>
      <c r="N70" s="59" t="str">
        <f>IF(Budgetteret!N70=0,"",Budgetteret!N70)</f>
        <v/>
      </c>
      <c r="O70" s="59" t="str">
        <f>IF(Budgetteret!O70=0,"",Budgetteret!O70)</f>
        <v/>
      </c>
      <c r="P70" s="59" t="str">
        <f>IF(Budgetteret!P70=0,"",Budgetteret!P70)</f>
        <v/>
      </c>
      <c r="Q70" s="21"/>
    </row>
    <row r="71" spans="2:17" s="20" customFormat="1" ht="12.75" customHeight="1" x14ac:dyDescent="0.2">
      <c r="B71" s="180" t="str">
        <f>IF(Budgetteret!B71="","",Budgetteret!B71)</f>
        <v>Afskrivninger</v>
      </c>
      <c r="C71" s="181"/>
      <c r="D71" s="22">
        <f t="shared" si="2"/>
        <v>0</v>
      </c>
      <c r="E71" s="59" t="str">
        <f>IF(Budgetteret!E71=0,"",Budgetteret!E71)</f>
        <v/>
      </c>
      <c r="F71" s="59" t="str">
        <f>IF(Budgetteret!F71=0,"",Budgetteret!F71)</f>
        <v/>
      </c>
      <c r="G71" s="59" t="str">
        <f>IF(Budgetteret!G71=0,"",Budgetteret!G71)</f>
        <v/>
      </c>
      <c r="H71" s="59" t="str">
        <f>IF(Budgetteret!H71=0,"",Budgetteret!H71)</f>
        <v/>
      </c>
      <c r="I71" s="59" t="str">
        <f>IF(Budgetteret!I71=0,"",Budgetteret!I71)</f>
        <v/>
      </c>
      <c r="J71" s="59" t="str">
        <f>IF(Budgetteret!J71=0,"",Budgetteret!J71)</f>
        <v/>
      </c>
      <c r="K71" s="59" t="str">
        <f>IF(Budgetteret!K71=0,"",Budgetteret!K71)</f>
        <v/>
      </c>
      <c r="L71" s="59" t="str">
        <f>IF(Budgetteret!L71=0,"",Budgetteret!L71)</f>
        <v/>
      </c>
      <c r="M71" s="59" t="str">
        <f>IF(Budgetteret!M71=0,"",Budgetteret!M71)</f>
        <v/>
      </c>
      <c r="N71" s="59" t="str">
        <f>IF(Budgetteret!N71=0,"",Budgetteret!N71)</f>
        <v/>
      </c>
      <c r="O71" s="59" t="str">
        <f>IF(Budgetteret!O71=0,"",Budgetteret!O71)</f>
        <v/>
      </c>
      <c r="P71" s="59" t="str">
        <f>IF(Budgetteret!P71=0,"",Budgetteret!P71)</f>
        <v/>
      </c>
      <c r="Q71" s="21"/>
    </row>
    <row r="72" spans="2:17" s="20" customFormat="1" ht="12.75" customHeight="1" x14ac:dyDescent="0.2">
      <c r="B72" s="180" t="str">
        <f>IF(Budgetteret!B72="","",Budgetteret!B72)</f>
        <v>Afskrivninger, indretning og lejede lokaler</v>
      </c>
      <c r="C72" s="181"/>
      <c r="D72" s="22">
        <f t="shared" si="2"/>
        <v>0</v>
      </c>
      <c r="E72" s="59" t="str">
        <f>IF(Budgetteret!E72=0,"",Budgetteret!E72)</f>
        <v/>
      </c>
      <c r="F72" s="59" t="str">
        <f>IF(Budgetteret!F72=0,"",Budgetteret!F72)</f>
        <v/>
      </c>
      <c r="G72" s="59" t="str">
        <f>IF(Budgetteret!G72=0,"",Budgetteret!G72)</f>
        <v/>
      </c>
      <c r="H72" s="59" t="str">
        <f>IF(Budgetteret!H72=0,"",Budgetteret!H72)</f>
        <v/>
      </c>
      <c r="I72" s="59" t="str">
        <f>IF(Budgetteret!I72=0,"",Budgetteret!I72)</f>
        <v/>
      </c>
      <c r="J72" s="59" t="str">
        <f>IF(Budgetteret!J72=0,"",Budgetteret!J72)</f>
        <v/>
      </c>
      <c r="K72" s="59" t="str">
        <f>IF(Budgetteret!K72=0,"",Budgetteret!K72)</f>
        <v/>
      </c>
      <c r="L72" s="59" t="str">
        <f>IF(Budgetteret!L72=0,"",Budgetteret!L72)</f>
        <v/>
      </c>
      <c r="M72" s="59" t="str">
        <f>IF(Budgetteret!M72=0,"",Budgetteret!M72)</f>
        <v/>
      </c>
      <c r="N72" s="59" t="str">
        <f>IF(Budgetteret!N72=0,"",Budgetteret!N72)</f>
        <v/>
      </c>
      <c r="O72" s="59" t="str">
        <f>IF(Budgetteret!O72=0,"",Budgetteret!O72)</f>
        <v/>
      </c>
      <c r="P72" s="59" t="str">
        <f>IF(Budgetteret!P72=0,"",Budgetteret!P72)</f>
        <v/>
      </c>
      <c r="Q72" s="21"/>
    </row>
    <row r="73" spans="2:17" s="20" customFormat="1" ht="12.75" customHeight="1" x14ac:dyDescent="0.2">
      <c r="B73" s="180" t="str">
        <f>IF(Budgetteret!B73="","",Budgetteret!B73)</f>
        <v>Afskrivninger, driftsmidler og inventar</v>
      </c>
      <c r="C73" s="181"/>
      <c r="D73" s="22">
        <f t="shared" si="2"/>
        <v>0</v>
      </c>
      <c r="E73" s="59" t="str">
        <f>IF(Budgetteret!E73=0,"",Budgetteret!E73)</f>
        <v/>
      </c>
      <c r="F73" s="59" t="str">
        <f>IF(Budgetteret!F73=0,"",Budgetteret!F73)</f>
        <v/>
      </c>
      <c r="G73" s="59" t="str">
        <f>IF(Budgetteret!G73=0,"",Budgetteret!G73)</f>
        <v/>
      </c>
      <c r="H73" s="59" t="str">
        <f>IF(Budgetteret!H73=0,"",Budgetteret!H73)</f>
        <v/>
      </c>
      <c r="I73" s="59" t="str">
        <f>IF(Budgetteret!I73=0,"",Budgetteret!I73)</f>
        <v/>
      </c>
      <c r="J73" s="59" t="str">
        <f>IF(Budgetteret!J73=0,"",Budgetteret!J73)</f>
        <v/>
      </c>
      <c r="K73" s="59" t="str">
        <f>IF(Budgetteret!K73=0,"",Budgetteret!K73)</f>
        <v/>
      </c>
      <c r="L73" s="59" t="str">
        <f>IF(Budgetteret!L73=0,"",Budgetteret!L73)</f>
        <v/>
      </c>
      <c r="M73" s="59" t="str">
        <f>IF(Budgetteret!M73=0,"",Budgetteret!M73)</f>
        <v/>
      </c>
      <c r="N73" s="59" t="str">
        <f>IF(Budgetteret!N73=0,"",Budgetteret!N73)</f>
        <v/>
      </c>
      <c r="O73" s="59" t="str">
        <f>IF(Budgetteret!O73=0,"",Budgetteret!O73)</f>
        <v/>
      </c>
      <c r="P73" s="59" t="str">
        <f>IF(Budgetteret!P73=0,"",Budgetteret!P73)</f>
        <v/>
      </c>
      <c r="Q73" s="21"/>
    </row>
    <row r="74" spans="2:17" s="20" customFormat="1" ht="12.75" customHeight="1" x14ac:dyDescent="0.2">
      <c r="B74" s="180" t="str">
        <f>IF(Budgetteret!B74="","",Budgetteret!B74)</f>
        <v/>
      </c>
      <c r="C74" s="181"/>
      <c r="D74" s="22">
        <f t="shared" si="2"/>
        <v>0</v>
      </c>
      <c r="E74" s="59" t="str">
        <f>IF(Budgetteret!E74=0,"",Budgetteret!E74)</f>
        <v/>
      </c>
      <c r="F74" s="59" t="str">
        <f>IF(Budgetteret!F74=0,"",Budgetteret!F74)</f>
        <v/>
      </c>
      <c r="G74" s="59" t="str">
        <f>IF(Budgetteret!G74=0,"",Budgetteret!G74)</f>
        <v/>
      </c>
      <c r="H74" s="59" t="str">
        <f>IF(Budgetteret!H74=0,"",Budgetteret!H74)</f>
        <v/>
      </c>
      <c r="I74" s="59" t="str">
        <f>IF(Budgetteret!I74=0,"",Budgetteret!I74)</f>
        <v/>
      </c>
      <c r="J74" s="59" t="str">
        <f>IF(Budgetteret!J74=0,"",Budgetteret!J74)</f>
        <v/>
      </c>
      <c r="K74" s="59" t="str">
        <f>IF(Budgetteret!K74=0,"",Budgetteret!K74)</f>
        <v/>
      </c>
      <c r="L74" s="59" t="str">
        <f>IF(Budgetteret!L74=0,"",Budgetteret!L74)</f>
        <v/>
      </c>
      <c r="M74" s="59" t="str">
        <f>IF(Budgetteret!M74=0,"",Budgetteret!M74)</f>
        <v/>
      </c>
      <c r="N74" s="59" t="str">
        <f>IF(Budgetteret!N74=0,"",Budgetteret!N74)</f>
        <v/>
      </c>
      <c r="O74" s="59" t="str">
        <f>IF(Budgetteret!O74=0,"",Budgetteret!O74)</f>
        <v/>
      </c>
      <c r="P74" s="59" t="str">
        <f>IF(Budgetteret!P74=0,"",Budgetteret!P74)</f>
        <v/>
      </c>
      <c r="Q74" s="21"/>
    </row>
    <row r="75" spans="2:17" s="20" customFormat="1" ht="12.75" customHeight="1" x14ac:dyDescent="0.2">
      <c r="B75" s="180" t="str">
        <f>IF(Budgetteret!B75="","",Budgetteret!B75)</f>
        <v>Renter</v>
      </c>
      <c r="C75" s="181"/>
      <c r="D75" s="22">
        <f t="shared" si="2"/>
        <v>0</v>
      </c>
      <c r="E75" s="59" t="str">
        <f>IF(Budgetteret!E75=0,"",Budgetteret!E75)</f>
        <v/>
      </c>
      <c r="F75" s="59" t="str">
        <f>IF(Budgetteret!F75=0,"",Budgetteret!F75)</f>
        <v/>
      </c>
      <c r="G75" s="59" t="str">
        <f>IF(Budgetteret!G75=0,"",Budgetteret!G75)</f>
        <v/>
      </c>
      <c r="H75" s="59" t="str">
        <f>IF(Budgetteret!H75=0,"",Budgetteret!H75)</f>
        <v/>
      </c>
      <c r="I75" s="59" t="str">
        <f>IF(Budgetteret!I75=0,"",Budgetteret!I75)</f>
        <v/>
      </c>
      <c r="J75" s="59" t="str">
        <f>IF(Budgetteret!J75=0,"",Budgetteret!J75)</f>
        <v/>
      </c>
      <c r="K75" s="59" t="str">
        <f>IF(Budgetteret!K75=0,"",Budgetteret!K75)</f>
        <v/>
      </c>
      <c r="L75" s="59" t="str">
        <f>IF(Budgetteret!L75=0,"",Budgetteret!L75)</f>
        <v/>
      </c>
      <c r="M75" s="59" t="str">
        <f>IF(Budgetteret!M75=0,"",Budgetteret!M75)</f>
        <v/>
      </c>
      <c r="N75" s="59" t="str">
        <f>IF(Budgetteret!N75=0,"",Budgetteret!N75)</f>
        <v/>
      </c>
      <c r="O75" s="59" t="str">
        <f>IF(Budgetteret!O75=0,"",Budgetteret!O75)</f>
        <v/>
      </c>
      <c r="P75" s="59" t="str">
        <f>IF(Budgetteret!P75=0,"",Budgetteret!P75)</f>
        <v/>
      </c>
      <c r="Q75" s="21"/>
    </row>
    <row r="76" spans="2:17" s="20" customFormat="1" ht="12.75" customHeight="1" x14ac:dyDescent="0.2">
      <c r="B76" s="180" t="str">
        <f>IF(Budgetteret!B76="","",Budgetteret!B76)</f>
        <v>Renteudgifter, bank</v>
      </c>
      <c r="C76" s="181"/>
      <c r="D76" s="22">
        <f t="shared" si="2"/>
        <v>0</v>
      </c>
      <c r="E76" s="59" t="str">
        <f>IF(Budgetteret!E76=0,"",Budgetteret!E76)</f>
        <v/>
      </c>
      <c r="F76" s="59" t="str">
        <f>IF(Budgetteret!F76=0,"",Budgetteret!F76)</f>
        <v/>
      </c>
      <c r="G76" s="59" t="str">
        <f>IF(Budgetteret!G76=0,"",Budgetteret!G76)</f>
        <v/>
      </c>
      <c r="H76" s="59" t="str">
        <f>IF(Budgetteret!H76=0,"",Budgetteret!H76)</f>
        <v/>
      </c>
      <c r="I76" s="59" t="str">
        <f>IF(Budgetteret!I76=0,"",Budgetteret!I76)</f>
        <v/>
      </c>
      <c r="J76" s="59" t="str">
        <f>IF(Budgetteret!J76=0,"",Budgetteret!J76)</f>
        <v/>
      </c>
      <c r="K76" s="59" t="str">
        <f>IF(Budgetteret!K76=0,"",Budgetteret!K76)</f>
        <v/>
      </c>
      <c r="L76" s="59" t="str">
        <f>IF(Budgetteret!L76=0,"",Budgetteret!L76)</f>
        <v/>
      </c>
      <c r="M76" s="59" t="str">
        <f>IF(Budgetteret!M76=0,"",Budgetteret!M76)</f>
        <v/>
      </c>
      <c r="N76" s="59" t="str">
        <f>IF(Budgetteret!N76=0,"",Budgetteret!N76)</f>
        <v/>
      </c>
      <c r="O76" s="59" t="str">
        <f>IF(Budgetteret!O76=0,"",Budgetteret!O76)</f>
        <v/>
      </c>
      <c r="P76" s="59" t="str">
        <f>IF(Budgetteret!P76=0,"",Budgetteret!P76)</f>
        <v/>
      </c>
      <c r="Q76" s="21"/>
    </row>
    <row r="77" spans="2:17" s="20" customFormat="1" ht="12.75" customHeight="1" x14ac:dyDescent="0.2">
      <c r="B77" s="180" t="str">
        <f>IF(Budgetteret!B77="","",Budgetteret!B77)</f>
        <v>Renteudgifter, kreditorer</v>
      </c>
      <c r="C77" s="181"/>
      <c r="D77" s="22">
        <f t="shared" si="2"/>
        <v>0</v>
      </c>
      <c r="E77" s="59" t="str">
        <f>IF(Budgetteret!E77=0,"",Budgetteret!E77)</f>
        <v/>
      </c>
      <c r="F77" s="59" t="str">
        <f>IF(Budgetteret!F77=0,"",Budgetteret!F77)</f>
        <v/>
      </c>
      <c r="G77" s="59" t="str">
        <f>IF(Budgetteret!G77=0,"",Budgetteret!G77)</f>
        <v/>
      </c>
      <c r="H77" s="59" t="str">
        <f>IF(Budgetteret!H77=0,"",Budgetteret!H77)</f>
        <v/>
      </c>
      <c r="I77" s="59" t="str">
        <f>IF(Budgetteret!I77=0,"",Budgetteret!I77)</f>
        <v/>
      </c>
      <c r="J77" s="59" t="str">
        <f>IF(Budgetteret!J77=0,"",Budgetteret!J77)</f>
        <v/>
      </c>
      <c r="K77" s="59" t="str">
        <f>IF(Budgetteret!K77=0,"",Budgetteret!K77)</f>
        <v/>
      </c>
      <c r="L77" s="59" t="str">
        <f>IF(Budgetteret!L77=0,"",Budgetteret!L77)</f>
        <v/>
      </c>
      <c r="M77" s="59" t="str">
        <f>IF(Budgetteret!M77=0,"",Budgetteret!M77)</f>
        <v/>
      </c>
      <c r="N77" s="59" t="str">
        <f>IF(Budgetteret!N77=0,"",Budgetteret!N77)</f>
        <v/>
      </c>
      <c r="O77" s="59" t="str">
        <f>IF(Budgetteret!O77=0,"",Budgetteret!O77)</f>
        <v/>
      </c>
      <c r="P77" s="59" t="str">
        <f>IF(Budgetteret!P77=0,"",Budgetteret!P77)</f>
        <v/>
      </c>
      <c r="Q77" s="21"/>
    </row>
    <row r="78" spans="2:17" s="20" customFormat="1" ht="12.75" customHeight="1" x14ac:dyDescent="0.2">
      <c r="B78" s="180" t="str">
        <f>IF(Budgetteret!B78="","",Budgetteret!B78)</f>
        <v/>
      </c>
      <c r="C78" s="181"/>
      <c r="D78" s="22">
        <f t="shared" si="2"/>
        <v>0</v>
      </c>
      <c r="E78" s="59" t="str">
        <f>IF(Budgetteret!E78=0,"",Budgetteret!E78)</f>
        <v/>
      </c>
      <c r="F78" s="59" t="str">
        <f>IF(Budgetteret!F78=0,"",Budgetteret!F78)</f>
        <v/>
      </c>
      <c r="G78" s="59" t="str">
        <f>IF(Budgetteret!G78=0,"",Budgetteret!G78)</f>
        <v/>
      </c>
      <c r="H78" s="59" t="str">
        <f>IF(Budgetteret!H78=0,"",Budgetteret!H78)</f>
        <v/>
      </c>
      <c r="I78" s="59" t="str">
        <f>IF(Budgetteret!I78=0,"",Budgetteret!I78)</f>
        <v/>
      </c>
      <c r="J78" s="59" t="str">
        <f>IF(Budgetteret!J78=0,"",Budgetteret!J78)</f>
        <v/>
      </c>
      <c r="K78" s="59" t="str">
        <f>IF(Budgetteret!K78=0,"",Budgetteret!K78)</f>
        <v/>
      </c>
      <c r="L78" s="59" t="str">
        <f>IF(Budgetteret!L78=0,"",Budgetteret!L78)</f>
        <v/>
      </c>
      <c r="M78" s="59" t="str">
        <f>IF(Budgetteret!M78=0,"",Budgetteret!M78)</f>
        <v/>
      </c>
      <c r="N78" s="59" t="str">
        <f>IF(Budgetteret!N78=0,"",Budgetteret!N78)</f>
        <v/>
      </c>
      <c r="O78" s="59" t="str">
        <f>IF(Budgetteret!O78=0,"",Budgetteret!O78)</f>
        <v/>
      </c>
      <c r="P78" s="59" t="str">
        <f>IF(Budgetteret!P78=0,"",Budgetteret!P78)</f>
        <v/>
      </c>
      <c r="Q78" s="21"/>
    </row>
    <row r="79" spans="2:17" s="20" customFormat="1" ht="15.75" x14ac:dyDescent="0.25">
      <c r="B79" s="186" t="s">
        <v>14</v>
      </c>
      <c r="C79" s="187"/>
      <c r="D79" s="23">
        <f>SUM(D21:D78)</f>
        <v>40000</v>
      </c>
      <c r="E79" s="23">
        <f t="shared" ref="E79:P79" si="3">SUM(E21:E78)</f>
        <v>40000</v>
      </c>
      <c r="F79" s="23">
        <f t="shared" si="3"/>
        <v>0</v>
      </c>
      <c r="G79" s="23">
        <f t="shared" si="3"/>
        <v>0</v>
      </c>
      <c r="H79" s="23">
        <f t="shared" si="3"/>
        <v>0</v>
      </c>
      <c r="I79" s="23">
        <f t="shared" si="3"/>
        <v>0</v>
      </c>
      <c r="J79" s="23">
        <f t="shared" si="3"/>
        <v>0</v>
      </c>
      <c r="K79" s="23">
        <f t="shared" si="3"/>
        <v>0</v>
      </c>
      <c r="L79" s="23">
        <f t="shared" si="3"/>
        <v>0</v>
      </c>
      <c r="M79" s="23">
        <f t="shared" si="3"/>
        <v>0</v>
      </c>
      <c r="N79" s="23">
        <f t="shared" si="3"/>
        <v>0</v>
      </c>
      <c r="O79" s="23">
        <f t="shared" si="3"/>
        <v>0</v>
      </c>
      <c r="P79" s="23">
        <f t="shared" si="3"/>
        <v>0</v>
      </c>
      <c r="Q79" s="24"/>
    </row>
    <row r="80" spans="2:17" s="20" customFormat="1" ht="5.25" customHeight="1" x14ac:dyDescent="0.2"/>
    <row r="81" spans="2:17" s="20" customFormat="1" ht="15" customHeight="1" x14ac:dyDescent="0.25">
      <c r="B81" s="67"/>
      <c r="C81" s="68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70"/>
    </row>
    <row r="82" spans="2:17" s="20" customFormat="1" ht="15.75" x14ac:dyDescent="0.25">
      <c r="B82" s="188" t="s">
        <v>10</v>
      </c>
      <c r="C82" s="189"/>
      <c r="D82" s="25">
        <f t="shared" ref="D82:P82" si="4">D18-D79</f>
        <v>20000</v>
      </c>
      <c r="E82" s="26">
        <f t="shared" si="4"/>
        <v>20000</v>
      </c>
      <c r="F82" s="27">
        <f t="shared" si="4"/>
        <v>0</v>
      </c>
      <c r="G82" s="27">
        <f t="shared" si="4"/>
        <v>0</v>
      </c>
      <c r="H82" s="27">
        <f t="shared" si="4"/>
        <v>0</v>
      </c>
      <c r="I82" s="27">
        <f t="shared" si="4"/>
        <v>0</v>
      </c>
      <c r="J82" s="27">
        <f t="shared" si="4"/>
        <v>0</v>
      </c>
      <c r="K82" s="27">
        <f t="shared" si="4"/>
        <v>0</v>
      </c>
      <c r="L82" s="27">
        <f t="shared" si="4"/>
        <v>0</v>
      </c>
      <c r="M82" s="27">
        <f t="shared" si="4"/>
        <v>0</v>
      </c>
      <c r="N82" s="27">
        <f t="shared" si="4"/>
        <v>0</v>
      </c>
      <c r="O82" s="27">
        <f t="shared" si="4"/>
        <v>0</v>
      </c>
      <c r="P82" s="27">
        <f t="shared" si="4"/>
        <v>0</v>
      </c>
      <c r="Q82" s="28"/>
    </row>
    <row r="83" spans="2:17" s="20" customFormat="1" ht="5.25" customHeight="1" x14ac:dyDescent="0.25">
      <c r="B83" s="190"/>
      <c r="C83" s="191"/>
      <c r="D83" s="29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28"/>
    </row>
    <row r="84" spans="2:17" s="20" customFormat="1" ht="15.75" x14ac:dyDescent="0.25">
      <c r="B84" s="188" t="s">
        <v>11</v>
      </c>
      <c r="C84" s="189"/>
      <c r="D84" s="25">
        <f>E84</f>
        <v>2000</v>
      </c>
      <c r="E84" s="31">
        <f>Budgetteret!E84</f>
        <v>2000</v>
      </c>
      <c r="F84" s="32">
        <f>E85</f>
        <v>22000</v>
      </c>
      <c r="G84" s="32">
        <f t="shared" ref="G84:P84" si="5">F85</f>
        <v>22000</v>
      </c>
      <c r="H84" s="32">
        <f t="shared" si="5"/>
        <v>22000</v>
      </c>
      <c r="I84" s="32">
        <f t="shared" si="5"/>
        <v>22000</v>
      </c>
      <c r="J84" s="32">
        <f t="shared" si="5"/>
        <v>22000</v>
      </c>
      <c r="K84" s="32">
        <f t="shared" si="5"/>
        <v>22000</v>
      </c>
      <c r="L84" s="32">
        <f t="shared" si="5"/>
        <v>22000</v>
      </c>
      <c r="M84" s="32">
        <f t="shared" si="5"/>
        <v>22000</v>
      </c>
      <c r="N84" s="32">
        <f t="shared" si="5"/>
        <v>22000</v>
      </c>
      <c r="O84" s="32">
        <f t="shared" si="5"/>
        <v>22000</v>
      </c>
      <c r="P84" s="32">
        <f t="shared" si="5"/>
        <v>22000</v>
      </c>
      <c r="Q84" s="28"/>
    </row>
    <row r="85" spans="2:17" s="20" customFormat="1" ht="15.75" x14ac:dyDescent="0.25">
      <c r="B85" s="188" t="s">
        <v>12</v>
      </c>
      <c r="C85" s="189"/>
      <c r="D85" s="25">
        <f>P85</f>
        <v>22000</v>
      </c>
      <c r="E85" s="31">
        <f>SUM(E82+E84)</f>
        <v>22000</v>
      </c>
      <c r="F85" s="32">
        <f>SUM(F82+F84)</f>
        <v>22000</v>
      </c>
      <c r="G85" s="32">
        <f t="shared" ref="G85:P85" si="6">SUM(G82+G84)</f>
        <v>22000</v>
      </c>
      <c r="H85" s="32">
        <f t="shared" si="6"/>
        <v>22000</v>
      </c>
      <c r="I85" s="32">
        <f t="shared" si="6"/>
        <v>22000</v>
      </c>
      <c r="J85" s="32">
        <f t="shared" si="6"/>
        <v>22000</v>
      </c>
      <c r="K85" s="32">
        <f t="shared" si="6"/>
        <v>22000</v>
      </c>
      <c r="L85" s="32">
        <f t="shared" si="6"/>
        <v>22000</v>
      </c>
      <c r="M85" s="32">
        <f t="shared" si="6"/>
        <v>22000</v>
      </c>
      <c r="N85" s="32">
        <f t="shared" si="6"/>
        <v>22000</v>
      </c>
      <c r="O85" s="32">
        <f t="shared" si="6"/>
        <v>22000</v>
      </c>
      <c r="P85" s="32">
        <f t="shared" si="6"/>
        <v>22000</v>
      </c>
      <c r="Q85" s="28"/>
    </row>
    <row r="86" spans="2:17" s="20" customFormat="1" ht="12.75" x14ac:dyDescent="0.2">
      <c r="B86" s="192"/>
      <c r="C86" s="193"/>
      <c r="D86" s="33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28"/>
    </row>
    <row r="87" spans="2:17" s="20" customFormat="1" ht="12.75" x14ac:dyDescent="0.2">
      <c r="B87" s="184" t="s">
        <v>2</v>
      </c>
      <c r="C87" s="185"/>
      <c r="D87" s="25">
        <f>D79/12</f>
        <v>3333.3333333333335</v>
      </c>
      <c r="E87" s="35" t="s">
        <v>18</v>
      </c>
      <c r="F87" s="35"/>
      <c r="G87" s="35"/>
      <c r="H87" s="34"/>
      <c r="I87" s="34"/>
      <c r="J87" s="34"/>
      <c r="K87" s="34"/>
      <c r="L87" s="34"/>
      <c r="M87" s="34"/>
      <c r="N87" s="34"/>
      <c r="O87" s="34"/>
      <c r="P87" s="34"/>
      <c r="Q87" s="28"/>
    </row>
    <row r="88" spans="2:17" s="20" customFormat="1" ht="12.75" x14ac:dyDescent="0.2">
      <c r="B88" s="184" t="s">
        <v>1</v>
      </c>
      <c r="C88" s="185"/>
      <c r="D88" s="25">
        <f>ROUND((D79-D18)/12,0)</f>
        <v>-1667</v>
      </c>
      <c r="E88" s="35" t="s">
        <v>18</v>
      </c>
      <c r="F88" s="35"/>
      <c r="G88" s="35"/>
      <c r="H88" s="35"/>
      <c r="I88" s="34"/>
      <c r="J88" s="34"/>
      <c r="K88" s="34"/>
      <c r="L88" s="34"/>
      <c r="M88" s="34"/>
      <c r="N88" s="34"/>
      <c r="O88" s="34"/>
      <c r="P88" s="34"/>
      <c r="Q88" s="28"/>
    </row>
    <row r="89" spans="2:17" ht="12.75" x14ac:dyDescent="0.2">
      <c r="B89" s="36"/>
      <c r="C89" s="37"/>
      <c r="D89" s="38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9"/>
    </row>
    <row r="90" spans="2:17" ht="13.5" customHeight="1" x14ac:dyDescent="0.2"/>
    <row r="91" spans="2:17" ht="13.5" customHeight="1" x14ac:dyDescent="0.25">
      <c r="E91" s="40"/>
    </row>
    <row r="92" spans="2:17" ht="13.5" customHeight="1" x14ac:dyDescent="0.25">
      <c r="E92" s="40"/>
    </row>
    <row r="93" spans="2:17" ht="13.5" customHeight="1" x14ac:dyDescent="0.2"/>
    <row r="94" spans="2:17" ht="12.75" customHeight="1" x14ac:dyDescent="0.2"/>
    <row r="95" spans="2:17" ht="12.75" customHeight="1" x14ac:dyDescent="0.2"/>
  </sheetData>
  <mergeCells count="81">
    <mergeCell ref="B14:C14"/>
    <mergeCell ref="O3:O4"/>
    <mergeCell ref="B4:C6"/>
    <mergeCell ref="B10:C10"/>
    <mergeCell ref="B11:C11"/>
    <mergeCell ref="B12:C12"/>
    <mergeCell ref="B13:C13"/>
    <mergeCell ref="E3:F4"/>
    <mergeCell ref="H3:I4"/>
    <mergeCell ref="K3:L4"/>
    <mergeCell ref="B15:C15"/>
    <mergeCell ref="B16:C16"/>
    <mergeCell ref="B17:C17"/>
    <mergeCell ref="B18:C18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72:C72"/>
    <mergeCell ref="B73:C73"/>
    <mergeCell ref="B74:C74"/>
    <mergeCell ref="B75:C75"/>
    <mergeCell ref="B76:C76"/>
    <mergeCell ref="B85:C85"/>
    <mergeCell ref="B86:C86"/>
    <mergeCell ref="B87:C87"/>
    <mergeCell ref="B88:C88"/>
    <mergeCell ref="S1:V1"/>
    <mergeCell ref="B77:C77"/>
    <mergeCell ref="B78:C78"/>
    <mergeCell ref="B79:C79"/>
    <mergeCell ref="B82:C82"/>
    <mergeCell ref="B83:C83"/>
    <mergeCell ref="B67:C67"/>
    <mergeCell ref="B68:C68"/>
    <mergeCell ref="B69:C69"/>
    <mergeCell ref="B70:C70"/>
    <mergeCell ref="B84:C84"/>
    <mergeCell ref="B71:C71"/>
  </mergeCells>
  <phoneticPr fontId="3" type="noConversion"/>
  <conditionalFormatting sqref="A9:B15 A19:B74">
    <cfRule type="cellIs" dxfId="2" priority="4" stopIfTrue="1" operator="equal">
      <formula>0</formula>
    </cfRule>
  </conditionalFormatting>
  <conditionalFormatting sqref="C7:C11 C19:C74 D76:O78 C78 D89:D90">
    <cfRule type="cellIs" dxfId="1" priority="3" stopIfTrue="1" operator="equal">
      <formula>0</formula>
    </cfRule>
  </conditionalFormatting>
  <conditionalFormatting sqref="C13:C15">
    <cfRule type="cellIs" dxfId="0" priority="2" stopIfTrue="1" operator="equal">
      <formula>0</formula>
    </cfRule>
  </conditionalFormatting>
  <hyperlinks>
    <hyperlink ref="O3:O4" location="Budgetteret!B8" display="Hjælp" xr:uid="{00000000-0004-0000-0300-000000000000}"/>
    <hyperlink ref="H3:I4" location="Faktisk!B8" display="Faktisk!B8" xr:uid="{00000000-0004-0000-0300-000001000000}"/>
    <hyperlink ref="K3:L4" location="Difference!B8" display="Difference!B8" xr:uid="{00000000-0004-0000-0300-000002000000}"/>
    <hyperlink ref="E3:F4" location="Budgetteret!B8" display="Budgetteret!B8" xr:uid="{00000000-0004-0000-0300-000003000000}"/>
  </hyperlinks>
  <printOptions horizontalCentered="1" verticalCentered="1" gridLines="1"/>
  <pageMargins left="0.43307086614173229" right="0.15748031496062992" top="0.98425196850393704" bottom="0.98425196850393704" header="0" footer="0"/>
  <pageSetup paperSize="9" scale="35" fitToWidth="0" fitToHeight="0" orientation="portrait" cellComments="asDisplayed" horizontalDpi="300" verticalDpi="300" r:id="rId1"/>
  <headerFooter alignWithMargins="0">
    <oddHeader>&amp;A</oddHeader>
    <oddFooter>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6</vt:i4>
      </vt:variant>
    </vt:vector>
  </HeadingPairs>
  <TitlesOfParts>
    <vt:vector size="10" baseType="lpstr">
      <vt:lpstr>Budgetteret</vt:lpstr>
      <vt:lpstr>Faktisk</vt:lpstr>
      <vt:lpstr>Difference</vt:lpstr>
      <vt:lpstr>Hjælp</vt:lpstr>
      <vt:lpstr>Måneder</vt:lpstr>
      <vt:lpstr>Budgetteret!Udskriftsområde</vt:lpstr>
      <vt:lpstr>Difference!Udskriftsområde</vt:lpstr>
      <vt:lpstr>Faktisk!Udskriftsområde</vt:lpstr>
      <vt:lpstr>Hjælp!Udskriftsområde</vt:lpstr>
      <vt:lpstr>Budgetteret!Udskriftstitler</vt:lpstr>
    </vt:vector>
  </TitlesOfParts>
  <Company>Excel-regneark.dk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Budgetkonto</dc:title>
  <dc:creator>Excel-regneark.dk</dc:creator>
  <cp:lastModifiedBy>Anne Haaning</cp:lastModifiedBy>
  <cp:lastPrinted>2020-10-02T14:20:12Z</cp:lastPrinted>
  <dcterms:created xsi:type="dcterms:W3CDTF">2002-12-16T20:06:53Z</dcterms:created>
  <dcterms:modified xsi:type="dcterms:W3CDTF">2024-12-17T16:07:44Z</dcterms:modified>
  <cp:version>2.1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jer">
    <vt:lpwstr>Allan Thustrup Mortensen</vt:lpwstr>
  </property>
  <property fmtid="{D5CDD505-2E9C-101B-9397-08002B2CF9AE}" pid="3" name="Udgiver">
    <vt:lpwstr>www.excel-regneark.dk</vt:lpwstr>
  </property>
</Properties>
</file>